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ableau" sheetId="1" r:id="rId1"/>
    <sheet name="Feuil3" sheetId="2" r:id="rId2"/>
  </sheets>
  <definedNames>
    <definedName name="_xlnm.Print_Area" localSheetId="0">'Tableau'!$A$1:$P$23</definedName>
  </definedNames>
  <calcPr fullCalcOnLoad="1"/>
</workbook>
</file>

<file path=xl/sharedStrings.xml><?xml version="1.0" encoding="utf-8"?>
<sst xmlns="http://schemas.openxmlformats.org/spreadsheetml/2006/main" count="129" uniqueCount="102">
  <si>
    <t>Classement</t>
  </si>
  <si>
    <t>Pilotes</t>
  </si>
  <si>
    <t>Tours piste ROUGE</t>
  </si>
  <si>
    <t>Tours piste JAUNE</t>
  </si>
  <si>
    <t>Tours piste VERTE</t>
  </si>
  <si>
    <t>Tours piste BLEUE</t>
  </si>
  <si>
    <t>Bonus vitesse</t>
  </si>
  <si>
    <t>Total final</t>
  </si>
  <si>
    <t>Total tours</t>
  </si>
  <si>
    <t>Afin que le temps de course ne dépasse pas 2h la durée des runs sera établie suivant ce tableau :</t>
  </si>
  <si>
    <t>Nombre de pilotes au départ</t>
  </si>
  <si>
    <t>Durée d’un run</t>
  </si>
  <si>
    <t>En minute</t>
  </si>
  <si>
    <t>19 min</t>
  </si>
  <si>
    <t>9 min</t>
  </si>
  <si>
    <t>16 min</t>
  </si>
  <si>
    <t>8 min</t>
  </si>
  <si>
    <t>14 min</t>
  </si>
  <si>
    <t>7 min</t>
  </si>
  <si>
    <t>12 min</t>
  </si>
  <si>
    <t>11 min</t>
  </si>
  <si>
    <t>6 min</t>
  </si>
  <si>
    <t>10 min</t>
  </si>
  <si>
    <t>Suivant le calcul : (120min / nombre de pilotes) -1min pour les changements</t>
  </si>
  <si>
    <t>A la suite du classement final, les pilotes se verront attribuer des points au championnat en fonction du barème suivant :</t>
  </si>
  <si>
    <t>Classement de la manche</t>
  </si>
  <si>
    <t>Points attribué</t>
  </si>
  <si>
    <t>1 er</t>
  </si>
  <si>
    <t>25 points</t>
  </si>
  <si>
    <t>10 ème</t>
  </si>
  <si>
    <t>08 points</t>
  </si>
  <si>
    <t>2 ème</t>
  </si>
  <si>
    <t>20 points</t>
  </si>
  <si>
    <t>11 ème</t>
  </si>
  <si>
    <t>07 points</t>
  </si>
  <si>
    <t>3 ème</t>
  </si>
  <si>
    <t>16 points</t>
  </si>
  <si>
    <t>12 ème</t>
  </si>
  <si>
    <t>06 points</t>
  </si>
  <si>
    <t>4 ème</t>
  </si>
  <si>
    <t>14 points</t>
  </si>
  <si>
    <t>13 ème</t>
  </si>
  <si>
    <t>05 points</t>
  </si>
  <si>
    <t>5 ème</t>
  </si>
  <si>
    <t>13 points</t>
  </si>
  <si>
    <t>14 ème</t>
  </si>
  <si>
    <t>04 points</t>
  </si>
  <si>
    <t>6 ème</t>
  </si>
  <si>
    <t>12 points</t>
  </si>
  <si>
    <t>15 ème</t>
  </si>
  <si>
    <t>03 points</t>
  </si>
  <si>
    <t>7 ème</t>
  </si>
  <si>
    <t>11 points</t>
  </si>
  <si>
    <t>16 ème</t>
  </si>
  <si>
    <t>02 points</t>
  </si>
  <si>
    <t>8 ème</t>
  </si>
  <si>
    <t>10 points</t>
  </si>
  <si>
    <t>17 ème</t>
  </si>
  <si>
    <t>01 points</t>
  </si>
  <si>
    <t>9 ème</t>
  </si>
  <si>
    <t>09 points</t>
  </si>
  <si>
    <t>Philvit</t>
  </si>
  <si>
    <t>Laminak</t>
  </si>
  <si>
    <t>Sea Sex &amp; Slot</t>
  </si>
  <si>
    <t>Roc</t>
  </si>
  <si>
    <t>Gravillon</t>
  </si>
  <si>
    <t>VW</t>
  </si>
  <si>
    <t>Enzo</t>
  </si>
  <si>
    <t>VetteOne</t>
  </si>
  <si>
    <t>Poussin</t>
  </si>
  <si>
    <t>Eric</t>
  </si>
  <si>
    <t>Bibi</t>
  </si>
  <si>
    <t>Midas</t>
  </si>
  <si>
    <t>Chrono (s)</t>
  </si>
  <si>
    <t>Pablo</t>
  </si>
  <si>
    <t>Voitures</t>
  </si>
  <si>
    <t>Renault RS01</t>
  </si>
  <si>
    <t>Mercedes AMG coupé</t>
  </si>
  <si>
    <t>Audi A5</t>
  </si>
  <si>
    <t>Nombre</t>
  </si>
  <si>
    <t>%</t>
  </si>
  <si>
    <t>Total</t>
  </si>
  <si>
    <t>Modèle le plus représenté</t>
  </si>
  <si>
    <t>Modèle le moins représenté</t>
  </si>
  <si>
    <t>Utilisation des voitures</t>
  </si>
  <si>
    <t>Audi R8</t>
  </si>
  <si>
    <t>Audi R8 (hors classement)</t>
  </si>
  <si>
    <t>Caliméro</t>
  </si>
  <si>
    <t>Le Pascual</t>
  </si>
  <si>
    <t>Taras</t>
  </si>
  <si>
    <t>Temps de course par run : 4 min</t>
  </si>
  <si>
    <t>Cumul 4 meilleurs chronos (s)</t>
  </si>
  <si>
    <t>Meilleur chrono piste rouge</t>
  </si>
  <si>
    <t>Meilleur chrono piste jaune</t>
  </si>
  <si>
    <t>Meilleur chrono piste verte</t>
  </si>
  <si>
    <t>Meilleur chrono piste bleue</t>
  </si>
  <si>
    <t>Meilleur chrono manche</t>
  </si>
  <si>
    <t>Nombre pilotes au départ : 18</t>
  </si>
  <si>
    <t>N° de Piste utilisée : 10</t>
  </si>
  <si>
    <t>Macadam</t>
  </si>
  <si>
    <t>Meilleur chrono cumul  4 pistes</t>
  </si>
  <si>
    <t xml:space="preserve"> Manche N° 4  championnat DTM SCX 2017/2018                                                                            Date: 13/01/2018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</si>
</sst>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 style="thick"/>
      <right style="medium"/>
      <top/>
      <bottom style="thick"/>
    </border>
    <border>
      <left/>
      <right style="thick"/>
      <top/>
      <bottom style="thick"/>
    </border>
    <border>
      <left/>
      <right style="medium"/>
      <top/>
      <bottom style="thick"/>
    </border>
    <border>
      <left style="thick"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 style="thick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ck"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indent="3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5"/>
    </xf>
    <xf numFmtId="0" fontId="0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3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36" borderId="10" xfId="0" applyFont="1" applyFill="1" applyBorder="1" applyAlignment="1">
      <alignment horizontal="center" vertical="center" wrapText="1"/>
    </xf>
    <xf numFmtId="0" fontId="60" fillId="9" borderId="10" xfId="0" applyFont="1" applyFill="1" applyBorder="1" applyAlignment="1">
      <alignment horizontal="center" vertical="center"/>
    </xf>
    <xf numFmtId="0" fontId="60" fillId="12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center" vertical="center"/>
    </xf>
    <xf numFmtId="0" fontId="60" fillId="16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63" fillId="38" borderId="22" xfId="0" applyFont="1" applyFill="1" applyBorder="1" applyAlignment="1">
      <alignment horizontal="center" vertical="center" wrapText="1"/>
    </xf>
    <xf numFmtId="1" fontId="63" fillId="38" borderId="23" xfId="0" applyNumberFormat="1" applyFont="1" applyFill="1" applyBorder="1" applyAlignment="1">
      <alignment horizontal="center" vertical="center"/>
    </xf>
    <xf numFmtId="2" fontId="54" fillId="36" borderId="10" xfId="0" applyNumberFormat="1" applyFont="1" applyFill="1" applyBorder="1" applyAlignment="1">
      <alignment horizontal="center" vertical="center" wrapText="1"/>
    </xf>
    <xf numFmtId="2" fontId="0" fillId="9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3" fillId="34" borderId="10" xfId="0" applyNumberFormat="1" applyFont="1" applyFill="1" applyBorder="1" applyAlignment="1">
      <alignment horizontal="center" vertical="center" wrapText="1"/>
    </xf>
    <xf numFmtId="2" fontId="0" fillId="16" borderId="10" xfId="0" applyNumberForma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 vertical="center"/>
    </xf>
    <xf numFmtId="2" fontId="54" fillId="35" borderId="10" xfId="0" applyNumberFormat="1" applyFont="1" applyFill="1" applyBorder="1" applyAlignment="1">
      <alignment horizontal="center" vertical="center" wrapText="1"/>
    </xf>
    <xf numFmtId="2" fontId="0" fillId="12" borderId="10" xfId="0" applyNumberFormat="1" applyFill="1" applyBorder="1" applyAlignment="1">
      <alignment horizontal="center" vertical="center"/>
    </xf>
    <xf numFmtId="2" fontId="40" fillId="9" borderId="10" xfId="0" applyNumberFormat="1" applyFont="1" applyFill="1" applyBorder="1" applyAlignment="1">
      <alignment horizontal="center" vertical="center"/>
    </xf>
    <xf numFmtId="2" fontId="40" fillId="37" borderId="10" xfId="0" applyNumberFormat="1" applyFont="1" applyFill="1" applyBorder="1" applyAlignment="1">
      <alignment horizontal="center" vertical="center"/>
    </xf>
    <xf numFmtId="2" fontId="40" fillId="12" borderId="10" xfId="0" applyNumberFormat="1" applyFont="1" applyFill="1" applyBorder="1" applyAlignment="1">
      <alignment horizontal="center" vertical="center"/>
    </xf>
    <xf numFmtId="2" fontId="40" fillId="16" borderId="10" xfId="0" applyNumberFormat="1" applyFont="1" applyFill="1" applyBorder="1" applyAlignment="1">
      <alignment horizontal="center" vertical="center"/>
    </xf>
    <xf numFmtId="0" fontId="60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1" fontId="0" fillId="41" borderId="10" xfId="0" applyNumberFormat="1" applyFill="1" applyBorder="1" applyAlignment="1">
      <alignment horizontal="center" vertical="center" wrapText="1"/>
    </xf>
    <xf numFmtId="0" fontId="0" fillId="8" borderId="10" xfId="0" applyFill="1" applyBorder="1" applyAlignment="1">
      <alignment vertical="center" wrapText="1"/>
    </xf>
    <xf numFmtId="0" fontId="0" fillId="8" borderId="10" xfId="0" applyFill="1" applyBorder="1" applyAlignment="1">
      <alignment horizontal="center" vertical="center" wrapText="1"/>
    </xf>
    <xf numFmtId="1" fontId="0" fillId="8" borderId="10" xfId="0" applyNumberFormat="1" applyFill="1" applyBorder="1" applyAlignment="1">
      <alignment horizontal="center" vertical="center" wrapText="1"/>
    </xf>
    <xf numFmtId="0" fontId="0" fillId="39" borderId="25" xfId="0" applyFill="1" applyBorder="1" applyAlignment="1">
      <alignment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41" borderId="10" xfId="0" applyFill="1" applyBorder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1" fontId="0" fillId="39" borderId="10" xfId="0" applyNumberFormat="1" applyFill="1" applyBorder="1" applyAlignment="1">
      <alignment horizontal="center" vertical="center" wrapText="1"/>
    </xf>
    <xf numFmtId="2" fontId="31" fillId="9" borderId="10" xfId="0" applyNumberFormat="1" applyFont="1" applyFill="1" applyBorder="1" applyAlignment="1">
      <alignment horizontal="center" vertical="center"/>
    </xf>
    <xf numFmtId="2" fontId="31" fillId="37" borderId="10" xfId="0" applyNumberFormat="1" applyFont="1" applyFill="1" applyBorder="1" applyAlignment="1">
      <alignment horizontal="center" vertical="center"/>
    </xf>
    <xf numFmtId="2" fontId="31" fillId="16" borderId="10" xfId="0" applyNumberFormat="1" applyFont="1" applyFill="1" applyBorder="1" applyAlignment="1">
      <alignment horizontal="center" vertical="center"/>
    </xf>
    <xf numFmtId="2" fontId="0" fillId="16" borderId="10" xfId="0" applyNumberFormat="1" applyFont="1" applyFill="1" applyBorder="1" applyAlignment="1">
      <alignment horizontal="center" vertical="center"/>
    </xf>
    <xf numFmtId="2" fontId="31" fillId="12" borderId="10" xfId="0" applyNumberFormat="1" applyFont="1" applyFill="1" applyBorder="1" applyAlignment="1">
      <alignment horizontal="center" vertical="center"/>
    </xf>
    <xf numFmtId="2" fontId="0" fillId="12" borderId="10" xfId="0" applyNumberFormat="1" applyFont="1" applyFill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60" fillId="37" borderId="21" xfId="0" applyFont="1" applyFill="1" applyBorder="1" applyAlignment="1">
      <alignment horizontal="center" vertical="center"/>
    </xf>
    <xf numFmtId="0" fontId="60" fillId="16" borderId="26" xfId="0" applyFont="1" applyFill="1" applyBorder="1" applyAlignment="1">
      <alignment horizontal="center" vertical="center"/>
    </xf>
    <xf numFmtId="2" fontId="0" fillId="37" borderId="25" xfId="0" applyNumberFormat="1" applyFill="1" applyBorder="1" applyAlignment="1">
      <alignment horizontal="center" vertical="center"/>
    </xf>
    <xf numFmtId="2" fontId="0" fillId="37" borderId="24" xfId="0" applyNumberFormat="1" applyFill="1" applyBorder="1" applyAlignment="1">
      <alignment horizontal="center" vertical="center"/>
    </xf>
    <xf numFmtId="2" fontId="64" fillId="25" borderId="27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" fontId="63" fillId="38" borderId="28" xfId="0" applyNumberFormat="1" applyFont="1" applyFill="1" applyBorder="1" applyAlignment="1">
      <alignment horizontal="center" vertical="center"/>
    </xf>
    <xf numFmtId="1" fontId="63" fillId="17" borderId="23" xfId="0" applyNumberFormat="1" applyFont="1" applyFill="1" applyBorder="1" applyAlignment="1">
      <alignment horizontal="center" vertical="center"/>
    </xf>
    <xf numFmtId="1" fontId="63" fillId="11" borderId="23" xfId="0" applyNumberFormat="1" applyFont="1" applyFill="1" applyBorder="1" applyAlignment="1">
      <alignment horizontal="center" vertical="center"/>
    </xf>
    <xf numFmtId="1" fontId="63" fillId="23" borderId="23" xfId="0" applyNumberFormat="1" applyFont="1" applyFill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right"/>
    </xf>
    <xf numFmtId="0" fontId="67" fillId="0" borderId="29" xfId="0" applyFont="1" applyBorder="1" applyAlignment="1">
      <alignment horizontal="right"/>
    </xf>
    <xf numFmtId="0" fontId="67" fillId="0" borderId="26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Meilleurs temps piste ROUGE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475"/>
          <c:w val="0.98475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Tableau!$B$4:$B$24</c:f>
              <c:strCache/>
            </c:strRef>
          </c:cat>
          <c:val>
            <c:numRef>
              <c:f>Tableau!$E$4:$E$24</c:f>
              <c:numCache/>
            </c:numRef>
          </c:val>
        </c:ser>
        <c:overlap val="-27"/>
        <c:gapWidth val="219"/>
        <c:axId val="26795879"/>
        <c:axId val="39836320"/>
      </c:barChart>
      <c:catAx>
        <c:axId val="26795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836320"/>
        <c:crosses val="autoZero"/>
        <c:auto val="1"/>
        <c:lblOffset val="100"/>
        <c:tickLblSkip val="1"/>
        <c:noMultiLvlLbl val="0"/>
      </c:catAx>
      <c:valAx>
        <c:axId val="39836320"/>
        <c:scaling>
          <c:orientation val="minMax"/>
          <c:max val="12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95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Meilleurs temps piste JAUNE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475"/>
          <c:w val="0.983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Tableau!$B$4:$B$24</c:f>
              <c:strCache/>
            </c:strRef>
          </c:cat>
          <c:val>
            <c:numRef>
              <c:f>Tableau!$G$4:$G$24</c:f>
              <c:numCache/>
            </c:numRef>
          </c:val>
        </c:ser>
        <c:overlap val="-27"/>
        <c:gapWidth val="219"/>
        <c:axId val="22982561"/>
        <c:axId val="5516458"/>
      </c:barChart>
      <c:catAx>
        <c:axId val="22982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16458"/>
        <c:crosses val="autoZero"/>
        <c:auto val="1"/>
        <c:lblOffset val="100"/>
        <c:tickLblSkip val="1"/>
        <c:noMultiLvlLbl val="0"/>
      </c:catAx>
      <c:valAx>
        <c:axId val="5516458"/>
        <c:scaling>
          <c:orientation val="minMax"/>
          <c:max val="12.2"/>
          <c:min val="9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982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Meilleurs temps piste VERTE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425"/>
          <c:w val="0.9847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Tableau!$B$4:$B$23</c:f>
              <c:strCache/>
            </c:strRef>
          </c:cat>
          <c:val>
            <c:numRef>
              <c:f>Tableau!$I$4:$I$23</c:f>
              <c:numCache/>
            </c:numRef>
          </c:val>
        </c:ser>
        <c:overlap val="-27"/>
        <c:gapWidth val="219"/>
        <c:axId val="49648123"/>
        <c:axId val="44179924"/>
      </c:barChart>
      <c:catAx>
        <c:axId val="49648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179924"/>
        <c:crosses val="autoZero"/>
        <c:auto val="1"/>
        <c:lblOffset val="100"/>
        <c:tickLblSkip val="1"/>
        <c:noMultiLvlLbl val="0"/>
      </c:catAx>
      <c:valAx>
        <c:axId val="44179924"/>
        <c:scaling>
          <c:orientation val="minMax"/>
          <c:max val="12"/>
          <c:min val="9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648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Meilleurs temps piste BLEUE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425"/>
          <c:w val="0.983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cat>
            <c:strRef>
              <c:f>Tableau!$B$4:$B$23</c:f>
              <c:strCache/>
            </c:strRef>
          </c:cat>
          <c:val>
            <c:numRef>
              <c:f>Tableau!$K$4:$K$23</c:f>
              <c:numCache/>
            </c:numRef>
          </c:val>
        </c:ser>
        <c:overlap val="-27"/>
        <c:gapWidth val="219"/>
        <c:axId val="62074997"/>
        <c:axId val="21804062"/>
      </c:barChart>
      <c:catAx>
        <c:axId val="62074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804062"/>
        <c:crosses val="autoZero"/>
        <c:auto val="1"/>
        <c:lblOffset val="100"/>
        <c:tickLblSkip val="1"/>
        <c:noMultiLvlLbl val="0"/>
      </c:catAx>
      <c:valAx>
        <c:axId val="21804062"/>
        <c:scaling>
          <c:orientation val="minMax"/>
          <c:max val="12.2"/>
          <c:min val="9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074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Répartition des modèles de voitures sur la manche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181"/>
          <c:w val="0.844"/>
          <c:h val="0.64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(Tableau!$R$5,Tableau!$R$6,Tableau!$R$7,Tableau!$R$8)</c:f>
              <c:strCache/>
            </c:strRef>
          </c:cat>
          <c:val>
            <c:numRef>
              <c:f>(Tableau!$T$5,Tableau!$T$6,Tableau!$T$7,Tableau!$T$8)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"/>
          <c:y val="0.92175"/>
          <c:w val="0.671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Cumul des  4 meilleurs chronos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805"/>
          <c:w val="0.977"/>
          <c:h val="0.89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Tableau!$B$4:$B$24</c:f>
              <c:strCache/>
            </c:strRef>
          </c:cat>
          <c:val>
            <c:numRef>
              <c:f>Tableau!$O$4:$O$24</c:f>
              <c:numCache/>
            </c:numRef>
          </c:val>
          <c:shape val="box"/>
        </c:ser>
        <c:shape val="box"/>
        <c:axId val="62018831"/>
        <c:axId val="21298568"/>
      </c:bar3DChart>
      <c:catAx>
        <c:axId val="62018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298568"/>
        <c:crosses val="autoZero"/>
        <c:auto val="1"/>
        <c:lblOffset val="100"/>
        <c:tickLblSkip val="1"/>
        <c:noMultiLvlLbl val="0"/>
      </c:catAx>
      <c:valAx>
        <c:axId val="21298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0188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000"/>
        </a:gs>
        <a:gs pos="97000">
          <a:srgbClr val="B0C6E1"/>
        </a:gs>
        <a:gs pos="100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114300</xdr:rowOff>
    </xdr:from>
    <xdr:to>
      <xdr:col>8</xdr:col>
      <xdr:colOff>9525</xdr:colOff>
      <xdr:row>52</xdr:row>
      <xdr:rowOff>0</xdr:rowOff>
    </xdr:to>
    <xdr:graphicFrame>
      <xdr:nvGraphicFramePr>
        <xdr:cNvPr id="1" name="Graphique 1"/>
        <xdr:cNvGraphicFramePr/>
      </xdr:nvGraphicFramePr>
      <xdr:xfrm>
        <a:off x="171450" y="12706350"/>
        <a:ext cx="8582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466725</xdr:colOff>
      <xdr:row>31</xdr:row>
      <xdr:rowOff>114300</xdr:rowOff>
    </xdr:from>
    <xdr:to>
      <xdr:col>15</xdr:col>
      <xdr:colOff>1247775</xdr:colOff>
      <xdr:row>51</xdr:row>
      <xdr:rowOff>180975</xdr:rowOff>
    </xdr:to>
    <xdr:graphicFrame>
      <xdr:nvGraphicFramePr>
        <xdr:cNvPr id="2" name="Graphique 2"/>
        <xdr:cNvGraphicFramePr/>
      </xdr:nvGraphicFramePr>
      <xdr:xfrm>
        <a:off x="9210675" y="12706350"/>
        <a:ext cx="76962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52</xdr:row>
      <xdr:rowOff>161925</xdr:rowOff>
    </xdr:from>
    <xdr:to>
      <xdr:col>7</xdr:col>
      <xdr:colOff>1247775</xdr:colOff>
      <xdr:row>72</xdr:row>
      <xdr:rowOff>180975</xdr:rowOff>
    </xdr:to>
    <xdr:graphicFrame>
      <xdr:nvGraphicFramePr>
        <xdr:cNvPr id="3" name="Graphique 3"/>
        <xdr:cNvGraphicFramePr/>
      </xdr:nvGraphicFramePr>
      <xdr:xfrm>
        <a:off x="152400" y="16678275"/>
        <a:ext cx="85915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466725</xdr:colOff>
      <xdr:row>52</xdr:row>
      <xdr:rowOff>161925</xdr:rowOff>
    </xdr:from>
    <xdr:to>
      <xdr:col>15</xdr:col>
      <xdr:colOff>1247775</xdr:colOff>
      <xdr:row>72</xdr:row>
      <xdr:rowOff>180975</xdr:rowOff>
    </xdr:to>
    <xdr:graphicFrame>
      <xdr:nvGraphicFramePr>
        <xdr:cNvPr id="4" name="Graphique 4"/>
        <xdr:cNvGraphicFramePr/>
      </xdr:nvGraphicFramePr>
      <xdr:xfrm>
        <a:off x="9210675" y="16678275"/>
        <a:ext cx="769620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352425</xdr:colOff>
      <xdr:row>12</xdr:row>
      <xdr:rowOff>190500</xdr:rowOff>
    </xdr:from>
    <xdr:to>
      <xdr:col>24</xdr:col>
      <xdr:colOff>209550</xdr:colOff>
      <xdr:row>20</xdr:row>
      <xdr:rowOff>57150</xdr:rowOff>
    </xdr:to>
    <xdr:graphicFrame>
      <xdr:nvGraphicFramePr>
        <xdr:cNvPr id="5" name="Graphique 1"/>
        <xdr:cNvGraphicFramePr/>
      </xdr:nvGraphicFramePr>
      <xdr:xfrm>
        <a:off x="17259300" y="5534025"/>
        <a:ext cx="672465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971550</xdr:colOff>
      <xdr:row>73</xdr:row>
      <xdr:rowOff>95250</xdr:rowOff>
    </xdr:from>
    <xdr:to>
      <xdr:col>13</xdr:col>
      <xdr:colOff>104775</xdr:colOff>
      <xdr:row>91</xdr:row>
      <xdr:rowOff>114300</xdr:rowOff>
    </xdr:to>
    <xdr:graphicFrame>
      <xdr:nvGraphicFramePr>
        <xdr:cNvPr id="6" name="Graphique 1"/>
        <xdr:cNvGraphicFramePr/>
      </xdr:nvGraphicFramePr>
      <xdr:xfrm>
        <a:off x="4676775" y="20612100"/>
        <a:ext cx="8591550" cy="3448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zoomScalePageLayoutView="0" workbookViewId="0" topLeftCell="A1">
      <selection activeCell="T1" sqref="T1"/>
    </sheetView>
  </sheetViews>
  <sheetFormatPr defaultColWidth="11.421875" defaultRowHeight="15"/>
  <cols>
    <col min="1" max="1" width="2.57421875" style="21" customWidth="1"/>
    <col min="2" max="2" width="20.7109375" style="3" customWidth="1"/>
    <col min="3" max="3" width="32.28125" style="3" customWidth="1"/>
    <col min="4" max="4" width="18.7109375" style="0" customWidth="1"/>
    <col min="5" max="5" width="9.7109375" style="34" customWidth="1"/>
    <col min="6" max="6" width="18.7109375" style="0" customWidth="1"/>
    <col min="7" max="7" width="9.7109375" style="34" customWidth="1"/>
    <col min="8" max="8" width="18.7109375" style="0" customWidth="1"/>
    <col min="9" max="9" width="9.7109375" style="34" customWidth="1"/>
    <col min="10" max="10" width="18.7109375" style="0" customWidth="1"/>
    <col min="11" max="11" width="9.7109375" style="34" customWidth="1"/>
    <col min="12" max="12" width="18.7109375" style="0" customWidth="1"/>
    <col min="13" max="13" width="9.421875" style="0" customWidth="1"/>
    <col min="14" max="16" width="18.7109375" style="0" customWidth="1"/>
    <col min="17" max="17" width="5.28125" style="0" customWidth="1"/>
    <col min="18" max="18" width="26.8515625" style="0" customWidth="1"/>
    <col min="20" max="20" width="13.7109375" style="0" customWidth="1"/>
  </cols>
  <sheetData>
    <row r="1" spans="2:16" ht="26.25">
      <c r="B1" s="90" t="s">
        <v>101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2:16" ht="27.75" customHeight="1" thickBot="1">
      <c r="B2" s="86" t="s">
        <v>97</v>
      </c>
      <c r="C2" s="86"/>
      <c r="D2" s="86"/>
      <c r="E2" s="86"/>
      <c r="F2" s="86"/>
      <c r="G2" s="86"/>
      <c r="H2" s="86" t="s">
        <v>90</v>
      </c>
      <c r="I2" s="86"/>
      <c r="J2" s="86"/>
      <c r="K2" s="86"/>
      <c r="L2" s="86" t="s">
        <v>98</v>
      </c>
      <c r="M2" s="86"/>
      <c r="N2" s="86"/>
      <c r="O2" s="87"/>
      <c r="P2" s="87"/>
    </row>
    <row r="3" spans="2:20" ht="56.25" customHeight="1">
      <c r="B3" s="2" t="s">
        <v>1</v>
      </c>
      <c r="C3" s="2" t="s">
        <v>75</v>
      </c>
      <c r="D3" s="22" t="s">
        <v>2</v>
      </c>
      <c r="E3" s="32" t="s">
        <v>73</v>
      </c>
      <c r="F3" s="4" t="s">
        <v>3</v>
      </c>
      <c r="G3" s="37" t="s">
        <v>73</v>
      </c>
      <c r="H3" s="5" t="s">
        <v>4</v>
      </c>
      <c r="I3" s="35" t="s">
        <v>73</v>
      </c>
      <c r="J3" s="6" t="s">
        <v>5</v>
      </c>
      <c r="K3" s="39" t="s">
        <v>73</v>
      </c>
      <c r="L3" s="1" t="s">
        <v>8</v>
      </c>
      <c r="M3" s="7" t="s">
        <v>6</v>
      </c>
      <c r="N3" s="28" t="s">
        <v>7</v>
      </c>
      <c r="O3" s="7" t="s">
        <v>91</v>
      </c>
      <c r="P3" s="30" t="s">
        <v>0</v>
      </c>
      <c r="R3" s="82" t="s">
        <v>84</v>
      </c>
      <c r="S3" s="83"/>
      <c r="T3" s="84"/>
    </row>
    <row r="4" spans="1:20" ht="34.5" customHeight="1">
      <c r="A4" s="21">
        <v>1</v>
      </c>
      <c r="B4" s="2" t="s">
        <v>69</v>
      </c>
      <c r="C4" s="2" t="s">
        <v>76</v>
      </c>
      <c r="D4" s="23">
        <v>22</v>
      </c>
      <c r="E4" s="33">
        <v>10.48</v>
      </c>
      <c r="F4" s="25">
        <v>22</v>
      </c>
      <c r="G4" s="38">
        <v>10.47</v>
      </c>
      <c r="H4" s="26">
        <v>22</v>
      </c>
      <c r="I4" s="36">
        <v>10.44</v>
      </c>
      <c r="J4" s="24">
        <v>22</v>
      </c>
      <c r="K4" s="40">
        <v>10.68</v>
      </c>
      <c r="L4" s="27">
        <f>SUM(D4,F4,H4,J4)</f>
        <v>88</v>
      </c>
      <c r="M4" s="27">
        <v>0</v>
      </c>
      <c r="N4" s="29">
        <f>SUM(M4+L4)</f>
        <v>88</v>
      </c>
      <c r="O4" s="68">
        <f>SUM(E4,G4,I4,K4)</f>
        <v>42.07</v>
      </c>
      <c r="P4" s="31">
        <f>IF(ISNUMBER(N4),RANK(N4,$N$4:$N$24)+ROW(N4)/10000000000,"")</f>
        <v>5.0000000004</v>
      </c>
      <c r="R4" s="46"/>
      <c r="S4" s="47" t="s">
        <v>79</v>
      </c>
      <c r="T4" s="47" t="s">
        <v>80</v>
      </c>
    </row>
    <row r="5" spans="1:20" ht="34.5" customHeight="1" thickBot="1">
      <c r="A5" s="21">
        <v>2</v>
      </c>
      <c r="B5" s="2" t="s">
        <v>63</v>
      </c>
      <c r="C5" s="2" t="s">
        <v>78</v>
      </c>
      <c r="D5" s="23">
        <v>22</v>
      </c>
      <c r="E5" s="33">
        <v>10.48</v>
      </c>
      <c r="F5" s="25">
        <v>23</v>
      </c>
      <c r="G5" s="38">
        <v>10.45</v>
      </c>
      <c r="H5" s="26">
        <v>23</v>
      </c>
      <c r="I5" s="36">
        <v>10.44</v>
      </c>
      <c r="J5" s="24">
        <v>22</v>
      </c>
      <c r="K5" s="40">
        <v>10.61</v>
      </c>
      <c r="L5" s="27">
        <f aca="true" t="shared" si="0" ref="L5:L23">SUM(D5,F5,H5,J5)</f>
        <v>90</v>
      </c>
      <c r="M5" s="27">
        <v>0</v>
      </c>
      <c r="N5" s="29">
        <f aca="true" t="shared" si="1" ref="N5:N23">SUM(M5+L5)</f>
        <v>90</v>
      </c>
      <c r="O5" s="68">
        <f aca="true" t="shared" si="2" ref="O5:O24">SUM(E5,G5,I5,K5)</f>
        <v>41.98</v>
      </c>
      <c r="P5" s="77">
        <f aca="true" t="shared" si="3" ref="P5:P21">IF(ISNUMBER(N5),RANK(N5,$N$4:$N$24)+ROW(N5)/10000000000,"")</f>
        <v>3.0000000005</v>
      </c>
      <c r="R5" s="60" t="s">
        <v>77</v>
      </c>
      <c r="S5" s="55">
        <v>6</v>
      </c>
      <c r="T5" s="61">
        <f>S5*100/S$9</f>
        <v>33.333333333333336</v>
      </c>
    </row>
    <row r="6" spans="1:20" ht="34.5" customHeight="1" thickBot="1">
      <c r="A6" s="21">
        <v>3</v>
      </c>
      <c r="B6" s="2" t="s">
        <v>72</v>
      </c>
      <c r="C6" s="2" t="s">
        <v>77</v>
      </c>
      <c r="D6" s="23">
        <v>22</v>
      </c>
      <c r="E6" s="33">
        <v>10.6</v>
      </c>
      <c r="F6" s="25">
        <v>23</v>
      </c>
      <c r="G6" s="73">
        <v>10.27</v>
      </c>
      <c r="H6" s="26">
        <v>23</v>
      </c>
      <c r="I6" s="36">
        <v>10.28</v>
      </c>
      <c r="J6" s="24">
        <v>22</v>
      </c>
      <c r="K6" s="40">
        <v>10.66</v>
      </c>
      <c r="L6" s="27">
        <f t="shared" si="0"/>
        <v>90</v>
      </c>
      <c r="M6" s="27">
        <v>1</v>
      </c>
      <c r="N6" s="29">
        <f t="shared" si="1"/>
        <v>91</v>
      </c>
      <c r="O6" s="68">
        <f t="shared" si="2"/>
        <v>41.81</v>
      </c>
      <c r="P6" s="76">
        <v>2</v>
      </c>
      <c r="R6" s="59" t="s">
        <v>78</v>
      </c>
      <c r="S6" s="49">
        <v>7</v>
      </c>
      <c r="T6" s="50">
        <f>S6*100/S$9</f>
        <v>38.888888888888886</v>
      </c>
    </row>
    <row r="7" spans="1:20" ht="34.5" customHeight="1" thickBot="1">
      <c r="A7" s="21">
        <v>4</v>
      </c>
      <c r="B7" s="2" t="s">
        <v>67</v>
      </c>
      <c r="C7" s="2" t="s">
        <v>78</v>
      </c>
      <c r="D7" s="23">
        <v>22</v>
      </c>
      <c r="E7" s="33">
        <v>10.66</v>
      </c>
      <c r="F7" s="25">
        <v>22</v>
      </c>
      <c r="G7" s="38">
        <v>10.45</v>
      </c>
      <c r="H7" s="26">
        <v>23</v>
      </c>
      <c r="I7" s="73">
        <v>10.27</v>
      </c>
      <c r="J7" s="24">
        <v>22</v>
      </c>
      <c r="K7" s="40">
        <v>10.85</v>
      </c>
      <c r="L7" s="27">
        <f t="shared" si="0"/>
        <v>89</v>
      </c>
      <c r="M7" s="45">
        <v>1</v>
      </c>
      <c r="N7" s="29">
        <f t="shared" si="1"/>
        <v>90</v>
      </c>
      <c r="O7" s="68">
        <f t="shared" si="2"/>
        <v>42.23</v>
      </c>
      <c r="P7" s="31">
        <v>4</v>
      </c>
      <c r="R7" s="54" t="s">
        <v>76</v>
      </c>
      <c r="S7" s="55">
        <v>4</v>
      </c>
      <c r="T7" s="48">
        <f>S7*100/S$9</f>
        <v>22.22222222222222</v>
      </c>
    </row>
    <row r="8" spans="1:20" ht="34.5" customHeight="1">
      <c r="A8" s="21">
        <v>5</v>
      </c>
      <c r="B8" s="2">
        <v>120</v>
      </c>
      <c r="C8" s="2" t="s">
        <v>76</v>
      </c>
      <c r="D8" s="23">
        <v>18</v>
      </c>
      <c r="E8" s="62">
        <v>11.64</v>
      </c>
      <c r="F8" s="25">
        <v>20</v>
      </c>
      <c r="G8" s="63">
        <v>11.43</v>
      </c>
      <c r="H8" s="26">
        <v>21</v>
      </c>
      <c r="I8" s="64">
        <v>11.23</v>
      </c>
      <c r="J8" s="24">
        <v>18</v>
      </c>
      <c r="K8" s="67">
        <v>11.84</v>
      </c>
      <c r="L8" s="27">
        <f t="shared" si="0"/>
        <v>77</v>
      </c>
      <c r="M8" s="45">
        <v>0</v>
      </c>
      <c r="N8" s="29">
        <f t="shared" si="1"/>
        <v>77</v>
      </c>
      <c r="O8" s="68">
        <f t="shared" si="2"/>
        <v>46.14</v>
      </c>
      <c r="P8" s="31">
        <f t="shared" si="3"/>
        <v>17.0000000008</v>
      </c>
      <c r="R8" s="51" t="s">
        <v>86</v>
      </c>
      <c r="S8" s="52">
        <v>1</v>
      </c>
      <c r="T8" s="53">
        <f>S8*100/S$9</f>
        <v>5.555555555555555</v>
      </c>
    </row>
    <row r="9" spans="1:20" ht="34.5" customHeight="1">
      <c r="A9" s="21">
        <v>6</v>
      </c>
      <c r="B9" s="2" t="s">
        <v>61</v>
      </c>
      <c r="C9" s="2" t="s">
        <v>76</v>
      </c>
      <c r="D9" s="23">
        <v>20</v>
      </c>
      <c r="E9" s="33">
        <v>11.05</v>
      </c>
      <c r="F9" s="25">
        <v>22</v>
      </c>
      <c r="G9" s="38">
        <v>10.77</v>
      </c>
      <c r="H9" s="26">
        <v>20</v>
      </c>
      <c r="I9" s="36">
        <v>11.11</v>
      </c>
      <c r="J9" s="24">
        <v>21</v>
      </c>
      <c r="K9" s="40">
        <v>10.99</v>
      </c>
      <c r="L9" s="27">
        <f t="shared" si="0"/>
        <v>83</v>
      </c>
      <c r="M9" s="45">
        <v>0</v>
      </c>
      <c r="N9" s="29">
        <f t="shared" si="1"/>
        <v>83</v>
      </c>
      <c r="O9" s="68">
        <f t="shared" si="2"/>
        <v>43.92</v>
      </c>
      <c r="P9" s="31">
        <v>13</v>
      </c>
      <c r="R9" s="56" t="s">
        <v>81</v>
      </c>
      <c r="S9" s="57">
        <f>SUM(S5:S8)</f>
        <v>18</v>
      </c>
      <c r="T9" s="57">
        <f>S9*100/S$9</f>
        <v>100</v>
      </c>
    </row>
    <row r="10" spans="1:20" ht="34.5" customHeight="1">
      <c r="A10" s="21">
        <v>7</v>
      </c>
      <c r="B10" s="2" t="s">
        <v>68</v>
      </c>
      <c r="C10" s="2" t="s">
        <v>77</v>
      </c>
      <c r="D10" s="23">
        <v>21</v>
      </c>
      <c r="E10" s="33">
        <v>10.7</v>
      </c>
      <c r="F10" s="25">
        <v>22</v>
      </c>
      <c r="G10" s="38">
        <v>10.45</v>
      </c>
      <c r="H10" s="26">
        <v>22</v>
      </c>
      <c r="I10" s="65">
        <v>10.44</v>
      </c>
      <c r="J10" s="24">
        <v>21</v>
      </c>
      <c r="K10" s="40">
        <v>10.84</v>
      </c>
      <c r="L10" s="27">
        <f t="shared" si="0"/>
        <v>86</v>
      </c>
      <c r="M10" s="45">
        <v>0</v>
      </c>
      <c r="N10" s="29">
        <f t="shared" si="1"/>
        <v>86</v>
      </c>
      <c r="O10" s="68">
        <f t="shared" si="2"/>
        <v>42.42999999999999</v>
      </c>
      <c r="P10" s="31">
        <f t="shared" si="3"/>
        <v>6.000000001</v>
      </c>
      <c r="R10" s="58"/>
      <c r="S10" s="58"/>
      <c r="T10" s="58"/>
    </row>
    <row r="11" spans="1:20" ht="34.5" customHeight="1">
      <c r="A11" s="21">
        <v>8</v>
      </c>
      <c r="B11" s="2" t="s">
        <v>70</v>
      </c>
      <c r="C11" s="2" t="s">
        <v>78</v>
      </c>
      <c r="D11" s="23">
        <v>20</v>
      </c>
      <c r="E11" s="33">
        <v>10.77</v>
      </c>
      <c r="F11" s="25">
        <v>20</v>
      </c>
      <c r="G11" s="38">
        <v>10.85</v>
      </c>
      <c r="H11" s="26">
        <v>19</v>
      </c>
      <c r="I11" s="36">
        <v>10.73</v>
      </c>
      <c r="J11" s="24">
        <v>19</v>
      </c>
      <c r="K11" s="40">
        <v>11.29</v>
      </c>
      <c r="L11" s="27">
        <f t="shared" si="0"/>
        <v>78</v>
      </c>
      <c r="M11" s="45">
        <v>0</v>
      </c>
      <c r="N11" s="29">
        <f t="shared" si="1"/>
        <v>78</v>
      </c>
      <c r="O11" s="68">
        <f t="shared" si="2"/>
        <v>43.63999999999999</v>
      </c>
      <c r="P11" s="31">
        <f t="shared" si="3"/>
        <v>16.0000000011</v>
      </c>
      <c r="R11" s="85" t="s">
        <v>82</v>
      </c>
      <c r="S11" s="85"/>
      <c r="T11" s="58"/>
    </row>
    <row r="12" spans="1:20" ht="34.5" customHeight="1">
      <c r="A12" s="21">
        <v>9</v>
      </c>
      <c r="B12" s="2" t="s">
        <v>65</v>
      </c>
      <c r="C12" s="2" t="s">
        <v>78</v>
      </c>
      <c r="D12" s="23">
        <v>20</v>
      </c>
      <c r="E12" s="33">
        <v>10.73</v>
      </c>
      <c r="F12" s="25">
        <v>21</v>
      </c>
      <c r="G12" s="38">
        <v>10.81</v>
      </c>
      <c r="H12" s="26">
        <v>20</v>
      </c>
      <c r="I12" s="36">
        <v>10.81</v>
      </c>
      <c r="J12" s="24">
        <v>20</v>
      </c>
      <c r="K12" s="40">
        <v>11.1</v>
      </c>
      <c r="L12" s="27">
        <f t="shared" si="0"/>
        <v>81</v>
      </c>
      <c r="M12" s="45">
        <v>0</v>
      </c>
      <c r="N12" s="29">
        <f t="shared" si="1"/>
        <v>81</v>
      </c>
      <c r="O12" s="68">
        <f t="shared" si="2"/>
        <v>43.45</v>
      </c>
      <c r="P12" s="31">
        <f t="shared" si="3"/>
        <v>15.0000000012</v>
      </c>
      <c r="R12" s="81" t="s">
        <v>83</v>
      </c>
      <c r="S12" s="81"/>
      <c r="T12" s="58"/>
    </row>
    <row r="13" spans="1:16" ht="34.5" customHeight="1">
      <c r="A13" s="21">
        <v>10</v>
      </c>
      <c r="B13" s="2" t="s">
        <v>64</v>
      </c>
      <c r="C13" s="2" t="s">
        <v>78</v>
      </c>
      <c r="D13" s="23">
        <v>21</v>
      </c>
      <c r="E13" s="33">
        <v>10.65</v>
      </c>
      <c r="F13" s="25">
        <v>21</v>
      </c>
      <c r="G13" s="38">
        <v>10.91</v>
      </c>
      <c r="H13" s="26">
        <v>22</v>
      </c>
      <c r="I13" s="36">
        <v>10.6</v>
      </c>
      <c r="J13" s="24">
        <v>21</v>
      </c>
      <c r="K13" s="40">
        <v>10.89</v>
      </c>
      <c r="L13" s="27">
        <f t="shared" si="0"/>
        <v>85</v>
      </c>
      <c r="M13" s="45">
        <v>0</v>
      </c>
      <c r="N13" s="29">
        <f t="shared" si="1"/>
        <v>85</v>
      </c>
      <c r="O13" s="68">
        <f t="shared" si="2"/>
        <v>43.050000000000004</v>
      </c>
      <c r="P13" s="31">
        <f t="shared" si="3"/>
        <v>8.0000000013</v>
      </c>
    </row>
    <row r="14" spans="1:16" ht="34.5" customHeight="1">
      <c r="A14" s="21">
        <v>11</v>
      </c>
      <c r="B14" s="2" t="s">
        <v>66</v>
      </c>
      <c r="C14" s="2" t="s">
        <v>77</v>
      </c>
      <c r="D14" s="23">
        <v>22</v>
      </c>
      <c r="E14" s="33">
        <v>10.73</v>
      </c>
      <c r="F14" s="25">
        <v>21</v>
      </c>
      <c r="G14" s="38">
        <v>10.77</v>
      </c>
      <c r="H14" s="26">
        <v>21</v>
      </c>
      <c r="I14" s="36">
        <v>10.8</v>
      </c>
      <c r="J14" s="24">
        <v>20</v>
      </c>
      <c r="K14" s="40">
        <v>10.94</v>
      </c>
      <c r="L14" s="27">
        <f t="shared" si="0"/>
        <v>84</v>
      </c>
      <c r="M14" s="45">
        <v>0</v>
      </c>
      <c r="N14" s="29">
        <f t="shared" si="1"/>
        <v>84</v>
      </c>
      <c r="O14" s="68">
        <f t="shared" si="2"/>
        <v>43.239999999999995</v>
      </c>
      <c r="P14" s="31">
        <f t="shared" si="3"/>
        <v>10.0000000014</v>
      </c>
    </row>
    <row r="15" spans="1:16" ht="34.5" customHeight="1">
      <c r="A15" s="21">
        <v>12</v>
      </c>
      <c r="B15" s="2" t="s">
        <v>87</v>
      </c>
      <c r="C15" s="2" t="s">
        <v>77</v>
      </c>
      <c r="D15" s="23">
        <v>21</v>
      </c>
      <c r="E15" s="33">
        <v>10.9</v>
      </c>
      <c r="F15" s="25">
        <v>22</v>
      </c>
      <c r="G15" s="38">
        <v>10.77</v>
      </c>
      <c r="H15" s="26">
        <v>22</v>
      </c>
      <c r="I15" s="36">
        <v>10.6</v>
      </c>
      <c r="J15" s="24">
        <v>21</v>
      </c>
      <c r="K15" s="40">
        <v>10.81</v>
      </c>
      <c r="L15" s="27">
        <f t="shared" si="0"/>
        <v>86</v>
      </c>
      <c r="M15" s="45">
        <v>0</v>
      </c>
      <c r="N15" s="29">
        <f t="shared" si="1"/>
        <v>86</v>
      </c>
      <c r="O15" s="68">
        <f t="shared" si="2"/>
        <v>43.080000000000005</v>
      </c>
      <c r="P15" s="31">
        <v>7</v>
      </c>
    </row>
    <row r="16" spans="1:16" ht="34.5" customHeight="1">
      <c r="A16" s="21">
        <v>13</v>
      </c>
      <c r="B16" s="2" t="s">
        <v>62</v>
      </c>
      <c r="C16" s="2" t="s">
        <v>77</v>
      </c>
      <c r="D16" s="23">
        <v>22</v>
      </c>
      <c r="E16" s="41">
        <v>10.39</v>
      </c>
      <c r="F16" s="25">
        <v>23</v>
      </c>
      <c r="G16" s="38">
        <v>10.31</v>
      </c>
      <c r="H16" s="26">
        <v>22</v>
      </c>
      <c r="I16" s="36">
        <v>10.41</v>
      </c>
      <c r="J16" s="24">
        <v>22</v>
      </c>
      <c r="K16" s="43">
        <v>10.53</v>
      </c>
      <c r="L16" s="27">
        <f t="shared" si="0"/>
        <v>89</v>
      </c>
      <c r="M16" s="45">
        <v>2</v>
      </c>
      <c r="N16" s="29">
        <f t="shared" si="1"/>
        <v>91</v>
      </c>
      <c r="O16" s="79">
        <f t="shared" si="2"/>
        <v>41.64</v>
      </c>
      <c r="P16" s="78">
        <f t="shared" si="3"/>
        <v>1.0000000016</v>
      </c>
    </row>
    <row r="17" spans="1:16" ht="34.5" customHeight="1">
      <c r="A17" s="21">
        <v>14</v>
      </c>
      <c r="B17" s="2" t="s">
        <v>88</v>
      </c>
      <c r="C17" s="2" t="s">
        <v>76</v>
      </c>
      <c r="D17" s="23">
        <v>21</v>
      </c>
      <c r="E17" s="62">
        <v>10.81</v>
      </c>
      <c r="F17" s="25">
        <v>22</v>
      </c>
      <c r="G17" s="38">
        <v>10.69</v>
      </c>
      <c r="H17" s="26">
        <v>22</v>
      </c>
      <c r="I17" s="36">
        <v>10.6</v>
      </c>
      <c r="J17" s="24">
        <v>20</v>
      </c>
      <c r="K17" s="40">
        <v>10.99</v>
      </c>
      <c r="L17" s="27">
        <f t="shared" si="0"/>
        <v>85</v>
      </c>
      <c r="M17" s="45">
        <v>0</v>
      </c>
      <c r="N17" s="29">
        <f t="shared" si="1"/>
        <v>85</v>
      </c>
      <c r="O17" s="68">
        <f t="shared" si="2"/>
        <v>43.09</v>
      </c>
      <c r="P17" s="31">
        <v>9</v>
      </c>
    </row>
    <row r="18" spans="1:16" ht="34.5" customHeight="1">
      <c r="A18" s="21">
        <v>15</v>
      </c>
      <c r="B18" s="2" t="s">
        <v>89</v>
      </c>
      <c r="C18" s="2" t="s">
        <v>78</v>
      </c>
      <c r="D18" s="23">
        <v>21</v>
      </c>
      <c r="E18" s="33">
        <v>11.07</v>
      </c>
      <c r="F18" s="25">
        <v>21</v>
      </c>
      <c r="G18" s="38">
        <v>10.94</v>
      </c>
      <c r="H18" s="26">
        <v>21</v>
      </c>
      <c r="I18" s="36">
        <v>10.73</v>
      </c>
      <c r="J18" s="24">
        <v>21</v>
      </c>
      <c r="K18" s="66">
        <v>10.93</v>
      </c>
      <c r="L18" s="27">
        <f t="shared" si="0"/>
        <v>84</v>
      </c>
      <c r="M18" s="45">
        <v>0</v>
      </c>
      <c r="N18" s="29">
        <f t="shared" si="1"/>
        <v>84</v>
      </c>
      <c r="O18" s="68">
        <f t="shared" si="2"/>
        <v>43.669999999999995</v>
      </c>
      <c r="P18" s="31">
        <v>11</v>
      </c>
    </row>
    <row r="19" spans="1:16" ht="34.5" customHeight="1">
      <c r="A19" s="21">
        <v>16</v>
      </c>
      <c r="B19" s="2" t="s">
        <v>74</v>
      </c>
      <c r="C19" s="2" t="s">
        <v>85</v>
      </c>
      <c r="D19" s="23">
        <v>16</v>
      </c>
      <c r="E19" s="33">
        <v>12.14</v>
      </c>
      <c r="F19" s="25">
        <v>17</v>
      </c>
      <c r="G19" s="63">
        <v>12.15</v>
      </c>
      <c r="H19" s="26">
        <v>17</v>
      </c>
      <c r="I19" s="36">
        <v>11.71</v>
      </c>
      <c r="J19" s="24">
        <v>14</v>
      </c>
      <c r="K19" s="40">
        <v>13.09</v>
      </c>
      <c r="L19" s="27">
        <f t="shared" si="0"/>
        <v>64</v>
      </c>
      <c r="M19" s="45">
        <v>0</v>
      </c>
      <c r="N19" s="29">
        <f t="shared" si="1"/>
        <v>64</v>
      </c>
      <c r="O19" s="68">
        <f t="shared" si="2"/>
        <v>49.09</v>
      </c>
      <c r="P19" s="31">
        <f t="shared" si="3"/>
        <v>18.0000000019</v>
      </c>
    </row>
    <row r="20" spans="1:16" ht="34.5" customHeight="1">
      <c r="A20" s="21">
        <v>17</v>
      </c>
      <c r="B20" s="2" t="s">
        <v>99</v>
      </c>
      <c r="C20" s="2" t="s">
        <v>77</v>
      </c>
      <c r="D20" s="23">
        <v>21</v>
      </c>
      <c r="E20" s="33">
        <v>11.2</v>
      </c>
      <c r="F20" s="25">
        <v>22</v>
      </c>
      <c r="G20" s="71">
        <v>11.05</v>
      </c>
      <c r="H20" s="26">
        <v>20</v>
      </c>
      <c r="I20" s="36">
        <v>11.05</v>
      </c>
      <c r="J20" s="24">
        <v>20</v>
      </c>
      <c r="K20" s="40">
        <v>11.16</v>
      </c>
      <c r="L20" s="27">
        <f t="shared" si="0"/>
        <v>83</v>
      </c>
      <c r="M20" s="27">
        <v>0</v>
      </c>
      <c r="N20" s="29">
        <f t="shared" si="1"/>
        <v>83</v>
      </c>
      <c r="O20" s="68">
        <f t="shared" si="2"/>
        <v>44.459999999999994</v>
      </c>
      <c r="P20" s="31">
        <v>14</v>
      </c>
    </row>
    <row r="21" spans="1:16" ht="34.5" customHeight="1">
      <c r="A21" s="21">
        <v>18</v>
      </c>
      <c r="B21" s="2" t="s">
        <v>71</v>
      </c>
      <c r="C21" s="2" t="s">
        <v>78</v>
      </c>
      <c r="D21" s="23">
        <v>21</v>
      </c>
      <c r="E21" s="33">
        <v>10.83</v>
      </c>
      <c r="F21" s="69">
        <v>22</v>
      </c>
      <c r="G21" s="38">
        <v>10.49</v>
      </c>
      <c r="H21" s="70">
        <v>20</v>
      </c>
      <c r="I21" s="64">
        <v>10.7</v>
      </c>
      <c r="J21" s="24">
        <v>20</v>
      </c>
      <c r="K21" s="40">
        <v>10.97</v>
      </c>
      <c r="L21" s="27">
        <f t="shared" si="0"/>
        <v>83</v>
      </c>
      <c r="M21" s="27">
        <v>0</v>
      </c>
      <c r="N21" s="29">
        <f t="shared" si="1"/>
        <v>83</v>
      </c>
      <c r="O21" s="68">
        <f t="shared" si="2"/>
        <v>42.989999999999995</v>
      </c>
      <c r="P21" s="31">
        <f t="shared" si="3"/>
        <v>12.0000000021</v>
      </c>
    </row>
    <row r="22" spans="1:16" ht="34.5" customHeight="1">
      <c r="A22" s="21">
        <v>19</v>
      </c>
      <c r="B22" s="2"/>
      <c r="C22" s="2"/>
      <c r="D22" s="23"/>
      <c r="E22" s="33"/>
      <c r="F22" s="25"/>
      <c r="G22" s="72"/>
      <c r="H22" s="26"/>
      <c r="I22" s="36"/>
      <c r="J22" s="24"/>
      <c r="K22" s="40"/>
      <c r="L22" s="27">
        <f t="shared" si="0"/>
        <v>0</v>
      </c>
      <c r="M22" s="27">
        <v>0</v>
      </c>
      <c r="N22" s="29">
        <f t="shared" si="1"/>
        <v>0</v>
      </c>
      <c r="O22" s="68">
        <f t="shared" si="2"/>
        <v>0</v>
      </c>
      <c r="P22" s="31"/>
    </row>
    <row r="23" spans="1:16" ht="34.5" customHeight="1">
      <c r="A23" s="21">
        <v>20</v>
      </c>
      <c r="B23" s="2"/>
      <c r="C23" s="2"/>
      <c r="D23" s="23"/>
      <c r="E23" s="33"/>
      <c r="F23" s="25"/>
      <c r="G23" s="72"/>
      <c r="H23" s="26"/>
      <c r="I23" s="36"/>
      <c r="J23" s="24"/>
      <c r="K23" s="40"/>
      <c r="L23" s="27">
        <f t="shared" si="0"/>
        <v>0</v>
      </c>
      <c r="M23" s="27">
        <v>0</v>
      </c>
      <c r="N23" s="29">
        <f t="shared" si="1"/>
        <v>0</v>
      </c>
      <c r="O23" s="68">
        <f t="shared" si="2"/>
        <v>0</v>
      </c>
      <c r="P23" s="31"/>
    </row>
    <row r="24" spans="1:16" ht="34.5" customHeight="1" thickBot="1">
      <c r="A24" s="21">
        <v>21</v>
      </c>
      <c r="B24" s="2"/>
      <c r="C24" s="2"/>
      <c r="D24" s="23"/>
      <c r="E24" s="33"/>
      <c r="F24" s="25"/>
      <c r="G24" s="72"/>
      <c r="H24" s="26"/>
      <c r="I24" s="36"/>
      <c r="J24" s="24"/>
      <c r="K24" s="40"/>
      <c r="L24" s="27">
        <f>SUM(D24,F24,H24,J24)</f>
        <v>0</v>
      </c>
      <c r="M24" s="27">
        <v>0</v>
      </c>
      <c r="N24" s="29">
        <f>SUM(M24+L24)</f>
        <v>0</v>
      </c>
      <c r="O24" s="68">
        <f t="shared" si="2"/>
        <v>0</v>
      </c>
      <c r="P24" s="75"/>
    </row>
    <row r="25" spans="2:11" ht="8.25" customHeight="1">
      <c r="B25"/>
      <c r="C25"/>
      <c r="E25"/>
      <c r="G25"/>
      <c r="I25"/>
      <c r="K25"/>
    </row>
    <row r="26" spans="2:11" ht="24.75" customHeight="1">
      <c r="B26" s="74"/>
      <c r="C26" s="41" t="s">
        <v>92</v>
      </c>
      <c r="E26"/>
      <c r="G26"/>
      <c r="I26"/>
      <c r="K26"/>
    </row>
    <row r="27" spans="2:11" ht="24.75" customHeight="1">
      <c r="B27" s="74"/>
      <c r="C27" s="42" t="s">
        <v>93</v>
      </c>
      <c r="E27"/>
      <c r="G27"/>
      <c r="I27"/>
      <c r="K27"/>
    </row>
    <row r="28" spans="2:11" ht="24.75" customHeight="1">
      <c r="B28" s="74"/>
      <c r="C28" s="44" t="s">
        <v>94</v>
      </c>
      <c r="E28"/>
      <c r="G28"/>
      <c r="I28"/>
      <c r="K28"/>
    </row>
    <row r="29" spans="2:11" ht="24.75" customHeight="1" thickBot="1">
      <c r="B29" s="74"/>
      <c r="C29" s="43" t="s">
        <v>95</v>
      </c>
      <c r="E29"/>
      <c r="G29"/>
      <c r="I29"/>
      <c r="K29"/>
    </row>
    <row r="30" spans="2:11" ht="24.75" customHeight="1" thickBot="1">
      <c r="B30" s="74"/>
      <c r="C30" s="73" t="s">
        <v>96</v>
      </c>
      <c r="E30"/>
      <c r="G30"/>
      <c r="I30"/>
      <c r="K30"/>
    </row>
    <row r="31" spans="2:11" ht="24.75" customHeight="1">
      <c r="B31" s="74"/>
      <c r="C31" s="80" t="s">
        <v>100</v>
      </c>
      <c r="E31"/>
      <c r="G31"/>
      <c r="I31"/>
      <c r="K31"/>
    </row>
    <row r="32" ht="9" customHeight="1"/>
  </sheetData>
  <sheetProtection/>
  <mergeCells count="7">
    <mergeCell ref="R12:S12"/>
    <mergeCell ref="R3:T3"/>
    <mergeCell ref="R11:S11"/>
    <mergeCell ref="B1:P1"/>
    <mergeCell ref="B2:G2"/>
    <mergeCell ref="H2:K2"/>
    <mergeCell ref="L2:P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H21" sqref="H21"/>
    </sheetView>
  </sheetViews>
  <sheetFormatPr defaultColWidth="11.421875" defaultRowHeight="15"/>
  <cols>
    <col min="1" max="1" width="34.421875" style="0" customWidth="1"/>
    <col min="2" max="2" width="19.7109375" style="0" customWidth="1"/>
    <col min="3" max="3" width="16.8515625" style="0" customWidth="1"/>
    <col min="4" max="4" width="22.00390625" style="0" customWidth="1"/>
  </cols>
  <sheetData>
    <row r="1" ht="15.75" thickBot="1">
      <c r="A1" s="8" t="s">
        <v>9</v>
      </c>
    </row>
    <row r="2" spans="1:4" ht="15.75" thickTop="1">
      <c r="A2" s="88" t="s">
        <v>10</v>
      </c>
      <c r="B2" s="9" t="s">
        <v>11</v>
      </c>
      <c r="C2" s="88" t="s">
        <v>10</v>
      </c>
      <c r="D2" s="9" t="s">
        <v>11</v>
      </c>
    </row>
    <row r="3" spans="1:4" ht="15.75" thickBot="1">
      <c r="A3" s="89"/>
      <c r="B3" s="10" t="s">
        <v>12</v>
      </c>
      <c r="C3" s="89"/>
      <c r="D3" s="11" t="s">
        <v>12</v>
      </c>
    </row>
    <row r="4" spans="1:4" ht="15.75" thickBot="1">
      <c r="A4" s="12">
        <v>6</v>
      </c>
      <c r="B4" s="11" t="s">
        <v>13</v>
      </c>
      <c r="C4" s="13">
        <v>12</v>
      </c>
      <c r="D4" s="11" t="s">
        <v>14</v>
      </c>
    </row>
    <row r="5" spans="1:4" ht="15.75" thickBot="1">
      <c r="A5" s="12">
        <v>7</v>
      </c>
      <c r="B5" s="11" t="s">
        <v>15</v>
      </c>
      <c r="C5" s="13">
        <v>13</v>
      </c>
      <c r="D5" s="11" t="s">
        <v>16</v>
      </c>
    </row>
    <row r="6" spans="1:4" ht="15.75" thickBot="1">
      <c r="A6" s="12">
        <v>8</v>
      </c>
      <c r="B6" s="11" t="s">
        <v>17</v>
      </c>
      <c r="C6" s="13">
        <v>14</v>
      </c>
      <c r="D6" s="11" t="s">
        <v>18</v>
      </c>
    </row>
    <row r="7" spans="1:4" ht="15.75" thickBot="1">
      <c r="A7" s="12">
        <v>9</v>
      </c>
      <c r="B7" s="11" t="s">
        <v>19</v>
      </c>
      <c r="C7" s="13">
        <v>15</v>
      </c>
      <c r="D7" s="11" t="s">
        <v>18</v>
      </c>
    </row>
    <row r="8" spans="1:4" ht="15.75" thickBot="1">
      <c r="A8" s="12">
        <v>10</v>
      </c>
      <c r="B8" s="11" t="s">
        <v>20</v>
      </c>
      <c r="C8" s="13">
        <v>16</v>
      </c>
      <c r="D8" s="11" t="s">
        <v>21</v>
      </c>
    </row>
    <row r="9" spans="1:4" ht="15.75" thickBot="1">
      <c r="A9" s="14">
        <v>11</v>
      </c>
      <c r="B9" s="15" t="s">
        <v>22</v>
      </c>
      <c r="C9" s="16">
        <v>17</v>
      </c>
      <c r="D9" s="15" t="s">
        <v>21</v>
      </c>
    </row>
    <row r="10" ht="15.75" thickTop="1">
      <c r="A10" s="17" t="s">
        <v>23</v>
      </c>
    </row>
    <row r="11" ht="15">
      <c r="A11" s="17"/>
    </row>
    <row r="12" ht="15.75" thickBot="1">
      <c r="A12" s="8" t="s">
        <v>24</v>
      </c>
    </row>
    <row r="13" spans="1:4" ht="31.5" thickBot="1" thickTop="1">
      <c r="A13" s="18" t="s">
        <v>25</v>
      </c>
      <c r="B13" s="19" t="s">
        <v>26</v>
      </c>
      <c r="C13" s="20" t="s">
        <v>25</v>
      </c>
      <c r="D13" s="19" t="s">
        <v>26</v>
      </c>
    </row>
    <row r="14" spans="1:4" ht="15.75" thickBot="1">
      <c r="A14" s="12" t="s">
        <v>27</v>
      </c>
      <c r="B14" s="11" t="s">
        <v>28</v>
      </c>
      <c r="C14" s="13" t="s">
        <v>29</v>
      </c>
      <c r="D14" s="11" t="s">
        <v>30</v>
      </c>
    </row>
    <row r="15" spans="1:4" ht="15.75" thickBot="1">
      <c r="A15" s="12" t="s">
        <v>31</v>
      </c>
      <c r="B15" s="11" t="s">
        <v>32</v>
      </c>
      <c r="C15" s="13" t="s">
        <v>33</v>
      </c>
      <c r="D15" s="11" t="s">
        <v>34</v>
      </c>
    </row>
    <row r="16" spans="1:4" ht="15.75" thickBot="1">
      <c r="A16" s="12" t="s">
        <v>35</v>
      </c>
      <c r="B16" s="11" t="s">
        <v>36</v>
      </c>
      <c r="C16" s="13" t="s">
        <v>37</v>
      </c>
      <c r="D16" s="11" t="s">
        <v>38</v>
      </c>
    </row>
    <row r="17" spans="1:4" ht="15.75" thickBot="1">
      <c r="A17" s="12" t="s">
        <v>39</v>
      </c>
      <c r="B17" s="11" t="s">
        <v>40</v>
      </c>
      <c r="C17" s="13" t="s">
        <v>41</v>
      </c>
      <c r="D17" s="11" t="s">
        <v>42</v>
      </c>
    </row>
    <row r="18" spans="1:4" ht="15.75" thickBot="1">
      <c r="A18" s="12" t="s">
        <v>43</v>
      </c>
      <c r="B18" s="11" t="s">
        <v>44</v>
      </c>
      <c r="C18" s="13" t="s">
        <v>45</v>
      </c>
      <c r="D18" s="11" t="s">
        <v>46</v>
      </c>
    </row>
    <row r="19" spans="1:4" ht="15.75" thickBot="1">
      <c r="A19" s="12" t="s">
        <v>47</v>
      </c>
      <c r="B19" s="11" t="s">
        <v>48</v>
      </c>
      <c r="C19" s="13" t="s">
        <v>49</v>
      </c>
      <c r="D19" s="11" t="s">
        <v>50</v>
      </c>
    </row>
    <row r="20" spans="1:4" ht="15.75" thickBot="1">
      <c r="A20" s="12" t="s">
        <v>51</v>
      </c>
      <c r="B20" s="11" t="s">
        <v>52</v>
      </c>
      <c r="C20" s="13" t="s">
        <v>53</v>
      </c>
      <c r="D20" s="11" t="s">
        <v>54</v>
      </c>
    </row>
    <row r="21" spans="1:4" ht="15.75" thickBot="1">
      <c r="A21" s="12" t="s">
        <v>55</v>
      </c>
      <c r="B21" s="11" t="s">
        <v>56</v>
      </c>
      <c r="C21" s="13" t="s">
        <v>57</v>
      </c>
      <c r="D21" s="11" t="s">
        <v>58</v>
      </c>
    </row>
    <row r="22" spans="1:4" ht="15.75" thickBot="1">
      <c r="A22" s="14" t="s">
        <v>59</v>
      </c>
      <c r="B22" s="15" t="s">
        <v>60</v>
      </c>
      <c r="C22" s="16"/>
      <c r="D22" s="15"/>
    </row>
    <row r="23" ht="15.75" thickTop="1"/>
  </sheetData>
  <sheetProtection/>
  <mergeCells count="2">
    <mergeCell ref="A2:A3"/>
    <mergeCell ref="C2:C3"/>
  </mergeCells>
  <printOptions/>
  <pageMargins left="0.7" right="0.7" top="0.75" bottom="0.75" header="0.3" footer="0.3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Gougelet</dc:creator>
  <cp:keywords/>
  <dc:description/>
  <cp:lastModifiedBy>Sylvain FOUILLAUD</cp:lastModifiedBy>
  <cp:lastPrinted>2017-09-16T09:28:29Z</cp:lastPrinted>
  <dcterms:created xsi:type="dcterms:W3CDTF">2015-06-13T12:04:11Z</dcterms:created>
  <dcterms:modified xsi:type="dcterms:W3CDTF">2018-01-16T22:30:50Z</dcterms:modified>
  <cp:category/>
  <cp:version/>
  <cp:contentType/>
  <cp:contentStatus/>
</cp:coreProperties>
</file>