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CK ETUDIANT\Documents\"/>
    </mc:Choice>
  </mc:AlternateContent>
  <bookViews>
    <workbookView xWindow="0" yWindow="0" windowWidth="14370" windowHeight="7530" activeTab="1"/>
  </bookViews>
  <sheets>
    <sheet name="les données" sheetId="1" r:id="rId1"/>
    <sheet name="graphique" sheetId="2" r:id="rId2"/>
    <sheet name="niveau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20" i="3"/>
  <c r="C19" i="3"/>
  <c r="G33" i="1"/>
  <c r="F14" i="3"/>
  <c r="F12" i="3"/>
  <c r="F10" i="3"/>
  <c r="F8" i="3"/>
  <c r="E8" i="3"/>
  <c r="C8" i="3"/>
  <c r="D8" i="3"/>
  <c r="D10" i="3"/>
  <c r="D12" i="3"/>
  <c r="E14" i="3"/>
  <c r="E12" i="3"/>
  <c r="E10" i="3"/>
  <c r="F6" i="3"/>
  <c r="E6" i="3"/>
  <c r="C10" i="3"/>
  <c r="D6" i="3"/>
  <c r="C6" i="3"/>
  <c r="D14" i="3"/>
  <c r="C14" i="3"/>
  <c r="C12" i="3"/>
  <c r="D11" i="1"/>
  <c r="D18" i="1"/>
  <c r="D23" i="1"/>
  <c r="D31" i="1"/>
  <c r="E31" i="1" s="1"/>
  <c r="E33" i="1" s="1"/>
  <c r="E35" i="1" s="1"/>
  <c r="F35" i="1" s="1"/>
  <c r="I32" i="2" s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F31" i="2"/>
</calcChain>
</file>

<file path=xl/sharedStrings.xml><?xml version="1.0" encoding="utf-8"?>
<sst xmlns="http://schemas.openxmlformats.org/spreadsheetml/2006/main" count="45" uniqueCount="39">
  <si>
    <t>Ilus</t>
  </si>
  <si>
    <t>par :</t>
  </si>
  <si>
    <t>mètres</t>
  </si>
  <si>
    <t>dénivelés + :</t>
  </si>
  <si>
    <t>kms/h</t>
  </si>
  <si>
    <t>equiv. Vitesse :</t>
  </si>
  <si>
    <t>date effectuée :</t>
  </si>
  <si>
    <t>kms</t>
  </si>
  <si>
    <t>distance :</t>
  </si>
  <si>
    <t>temps pris :</t>
  </si>
  <si>
    <t>équivalence :</t>
  </si>
  <si>
    <t>tour du pic Adam</t>
  </si>
  <si>
    <t xml:space="preserve">Parcours : </t>
  </si>
  <si>
    <t xml:space="preserve">total </t>
  </si>
  <si>
    <t>equivalence dénivelés en kms</t>
  </si>
  <si>
    <t>surplus résidus d+</t>
  </si>
  <si>
    <t>d+</t>
  </si>
  <si>
    <t>alt.max</t>
  </si>
  <si>
    <t>altitude</t>
  </si>
  <si>
    <t>version courte max 2* 15,5kms/1600m</t>
  </si>
  <si>
    <t>Temps estimatifs par niveau (en période de beau temps)</t>
  </si>
  <si>
    <t>Bon marcheur :</t>
  </si>
  <si>
    <t>de</t>
  </si>
  <si>
    <t>à</t>
  </si>
  <si>
    <t>niveau vert :</t>
  </si>
  <si>
    <t>niveau jaune :</t>
  </si>
  <si>
    <t>niveau orange :</t>
  </si>
  <si>
    <t>niveau rouge :</t>
  </si>
  <si>
    <t>Météo :</t>
  </si>
  <si>
    <t>boueux</t>
  </si>
  <si>
    <t>allure soutenue….</t>
  </si>
  <si>
    <t>allure endurance</t>
  </si>
  <si>
    <t>Référence : boucle du Pic Adam (piton bois de nèfles)</t>
  </si>
  <si>
    <t>COUREUR :</t>
  </si>
  <si>
    <t>date :</t>
  </si>
  <si>
    <t>temps :</t>
  </si>
  <si>
    <t>allure choisie :</t>
  </si>
  <si>
    <t>(hh:mm:ss)</t>
  </si>
  <si>
    <t>Endurance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</si>
</sst>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21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1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0" fillId="2" borderId="2" xfId="0" applyFill="1" applyBorder="1"/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1" fontId="3" fillId="2" borderId="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4" borderId="0" xfId="0" applyNumberFormat="1" applyFill="1"/>
    <xf numFmtId="0" fontId="0" fillId="4" borderId="0" xfId="0" applyFill="1" applyAlignment="1">
      <alignment horizontal="right"/>
    </xf>
    <xf numFmtId="21" fontId="0" fillId="4" borderId="0" xfId="0" applyNumberFormat="1" applyFill="1"/>
    <xf numFmtId="0" fontId="0" fillId="4" borderId="0" xfId="0" applyFill="1"/>
    <xf numFmtId="0" fontId="3" fillId="6" borderId="0" xfId="0" applyFont="1" applyFill="1" applyAlignment="1">
      <alignment horizontal="right"/>
    </xf>
    <xf numFmtId="0" fontId="0" fillId="4" borderId="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3" fillId="5" borderId="3" xfId="0" applyNumberFormat="1" applyFont="1" applyFill="1" applyBorder="1" applyAlignment="1">
      <alignment horizontal="center"/>
    </xf>
    <xf numFmtId="21" fontId="3" fillId="5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9780201347648E-2"/>
          <c:y val="5.3385371889172431E-2"/>
          <c:w val="0.92983357924012211"/>
          <c:h val="0.84013482716740129"/>
        </c:manualLayout>
      </c:layout>
      <c:lineChart>
        <c:grouping val="standard"/>
        <c:varyColors val="0"/>
        <c:ser>
          <c:idx val="0"/>
          <c:order val="0"/>
          <c:tx>
            <c:v>pic Adam</c:v>
          </c:tx>
          <c:spPr>
            <a:ln w="19050"/>
          </c:spPr>
          <c:marker>
            <c:symbol val="plus"/>
            <c:size val="2"/>
            <c:spPr>
              <a:ln w="19050"/>
            </c:spPr>
          </c:marker>
          <c:cat>
            <c:numRef>
              <c:f>'les données'!$A$3:$A$65</c:f>
              <c:numCache>
                <c:formatCode>General</c:formatCode>
                <c:ptCount val="6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</c:numCache>
            </c:numRef>
          </c:cat>
          <c:val>
            <c:numRef>
              <c:f>'les données'!$B$3:$B$65</c:f>
              <c:numCache>
                <c:formatCode>General</c:formatCode>
                <c:ptCount val="63"/>
                <c:pt idx="0">
                  <c:v>736</c:v>
                </c:pt>
                <c:pt idx="1">
                  <c:v>760</c:v>
                </c:pt>
                <c:pt idx="2">
                  <c:v>770</c:v>
                </c:pt>
                <c:pt idx="3">
                  <c:v>815</c:v>
                </c:pt>
                <c:pt idx="4">
                  <c:v>870</c:v>
                </c:pt>
                <c:pt idx="5">
                  <c:v>925</c:v>
                </c:pt>
                <c:pt idx="6">
                  <c:v>956</c:v>
                </c:pt>
                <c:pt idx="7">
                  <c:v>968</c:v>
                </c:pt>
                <c:pt idx="8">
                  <c:v>1027</c:v>
                </c:pt>
                <c:pt idx="9">
                  <c:v>1020</c:v>
                </c:pt>
                <c:pt idx="10">
                  <c:v>1045</c:v>
                </c:pt>
                <c:pt idx="11">
                  <c:v>1100</c:v>
                </c:pt>
                <c:pt idx="12">
                  <c:v>1142</c:v>
                </c:pt>
                <c:pt idx="13">
                  <c:v>1188</c:v>
                </c:pt>
                <c:pt idx="14">
                  <c:v>1190</c:v>
                </c:pt>
                <c:pt idx="15">
                  <c:v>1222</c:v>
                </c:pt>
                <c:pt idx="16">
                  <c:v>1168</c:v>
                </c:pt>
                <c:pt idx="17">
                  <c:v>1125</c:v>
                </c:pt>
                <c:pt idx="18">
                  <c:v>1102</c:v>
                </c:pt>
                <c:pt idx="19">
                  <c:v>1080</c:v>
                </c:pt>
                <c:pt idx="20">
                  <c:v>1095</c:v>
                </c:pt>
                <c:pt idx="21">
                  <c:v>1056</c:v>
                </c:pt>
                <c:pt idx="22">
                  <c:v>980</c:v>
                </c:pt>
                <c:pt idx="23">
                  <c:v>914</c:v>
                </c:pt>
                <c:pt idx="24">
                  <c:v>851</c:v>
                </c:pt>
                <c:pt idx="25">
                  <c:v>817</c:v>
                </c:pt>
                <c:pt idx="26">
                  <c:v>768</c:v>
                </c:pt>
                <c:pt idx="27">
                  <c:v>744</c:v>
                </c:pt>
                <c:pt idx="28">
                  <c:v>736</c:v>
                </c:pt>
                <c:pt idx="29">
                  <c:v>736</c:v>
                </c:pt>
                <c:pt idx="30">
                  <c:v>736</c:v>
                </c:pt>
                <c:pt idx="31">
                  <c:v>736</c:v>
                </c:pt>
                <c:pt idx="32">
                  <c:v>736</c:v>
                </c:pt>
                <c:pt idx="33">
                  <c:v>736</c:v>
                </c:pt>
                <c:pt idx="34">
                  <c:v>736</c:v>
                </c:pt>
                <c:pt idx="35">
                  <c:v>736</c:v>
                </c:pt>
                <c:pt idx="36">
                  <c:v>736</c:v>
                </c:pt>
                <c:pt idx="37">
                  <c:v>736</c:v>
                </c:pt>
                <c:pt idx="38">
                  <c:v>736</c:v>
                </c:pt>
                <c:pt idx="39">
                  <c:v>736</c:v>
                </c:pt>
                <c:pt idx="40">
                  <c:v>736</c:v>
                </c:pt>
                <c:pt idx="41">
                  <c:v>736</c:v>
                </c:pt>
                <c:pt idx="42">
                  <c:v>736</c:v>
                </c:pt>
                <c:pt idx="43">
                  <c:v>736</c:v>
                </c:pt>
                <c:pt idx="44">
                  <c:v>736</c:v>
                </c:pt>
                <c:pt idx="45">
                  <c:v>736</c:v>
                </c:pt>
                <c:pt idx="46">
                  <c:v>736</c:v>
                </c:pt>
                <c:pt idx="47">
                  <c:v>736</c:v>
                </c:pt>
                <c:pt idx="48">
                  <c:v>736</c:v>
                </c:pt>
                <c:pt idx="49">
                  <c:v>736</c:v>
                </c:pt>
                <c:pt idx="50">
                  <c:v>736</c:v>
                </c:pt>
                <c:pt idx="51">
                  <c:v>736</c:v>
                </c:pt>
                <c:pt idx="52">
                  <c:v>736</c:v>
                </c:pt>
                <c:pt idx="53">
                  <c:v>736</c:v>
                </c:pt>
                <c:pt idx="54">
                  <c:v>736</c:v>
                </c:pt>
                <c:pt idx="55">
                  <c:v>736</c:v>
                </c:pt>
                <c:pt idx="56">
                  <c:v>736</c:v>
                </c:pt>
                <c:pt idx="57">
                  <c:v>736</c:v>
                </c:pt>
                <c:pt idx="58">
                  <c:v>736</c:v>
                </c:pt>
                <c:pt idx="59">
                  <c:v>736</c:v>
                </c:pt>
                <c:pt idx="60">
                  <c:v>736</c:v>
                </c:pt>
                <c:pt idx="61">
                  <c:v>736</c:v>
                </c:pt>
                <c:pt idx="62">
                  <c:v>736</c:v>
                </c:pt>
              </c:numCache>
            </c:numRef>
          </c:val>
          <c:smooth val="0"/>
        </c:ser>
        <c:ser>
          <c:idx val="1"/>
          <c:order val="1"/>
          <c:tx>
            <c:v>altitude référence</c:v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cat>
            <c:numRef>
              <c:f>'les données'!$A$3:$A$65</c:f>
              <c:numCache>
                <c:formatCode>General</c:formatCode>
                <c:ptCount val="6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</c:numCache>
            </c:numRef>
          </c:cat>
          <c:val>
            <c:numRef>
              <c:f>'les données'!$C$3:$C$64</c:f>
              <c:numCache>
                <c:formatCode>General</c:formatCode>
                <c:ptCount val="62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1600</c:v>
                </c:pt>
                <c:pt idx="4">
                  <c:v>1600</c:v>
                </c:pt>
                <c:pt idx="5">
                  <c:v>1600</c:v>
                </c:pt>
                <c:pt idx="6">
                  <c:v>1600</c:v>
                </c:pt>
                <c:pt idx="7">
                  <c:v>1600</c:v>
                </c:pt>
                <c:pt idx="8">
                  <c:v>1600</c:v>
                </c:pt>
                <c:pt idx="9">
                  <c:v>1600</c:v>
                </c:pt>
                <c:pt idx="10">
                  <c:v>1600</c:v>
                </c:pt>
                <c:pt idx="11">
                  <c:v>1600</c:v>
                </c:pt>
                <c:pt idx="12">
                  <c:v>1600</c:v>
                </c:pt>
                <c:pt idx="13">
                  <c:v>1600</c:v>
                </c:pt>
                <c:pt idx="14">
                  <c:v>1600</c:v>
                </c:pt>
                <c:pt idx="15">
                  <c:v>1600</c:v>
                </c:pt>
                <c:pt idx="16">
                  <c:v>1600</c:v>
                </c:pt>
                <c:pt idx="17">
                  <c:v>1600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1600</c:v>
                </c:pt>
                <c:pt idx="22">
                  <c:v>1600</c:v>
                </c:pt>
                <c:pt idx="23">
                  <c:v>1600</c:v>
                </c:pt>
                <c:pt idx="24">
                  <c:v>1600</c:v>
                </c:pt>
                <c:pt idx="25">
                  <c:v>1600</c:v>
                </c:pt>
                <c:pt idx="26">
                  <c:v>1600</c:v>
                </c:pt>
                <c:pt idx="27">
                  <c:v>1600</c:v>
                </c:pt>
                <c:pt idx="28">
                  <c:v>1600</c:v>
                </c:pt>
                <c:pt idx="29">
                  <c:v>1600</c:v>
                </c:pt>
                <c:pt idx="30">
                  <c:v>1600</c:v>
                </c:pt>
                <c:pt idx="31">
                  <c:v>1600</c:v>
                </c:pt>
                <c:pt idx="32">
                  <c:v>1600</c:v>
                </c:pt>
                <c:pt idx="33">
                  <c:v>1600</c:v>
                </c:pt>
                <c:pt idx="34">
                  <c:v>1600</c:v>
                </c:pt>
                <c:pt idx="35">
                  <c:v>1600</c:v>
                </c:pt>
                <c:pt idx="36">
                  <c:v>1600</c:v>
                </c:pt>
                <c:pt idx="37">
                  <c:v>1600</c:v>
                </c:pt>
                <c:pt idx="38">
                  <c:v>1600</c:v>
                </c:pt>
                <c:pt idx="39">
                  <c:v>1600</c:v>
                </c:pt>
                <c:pt idx="40">
                  <c:v>1600</c:v>
                </c:pt>
                <c:pt idx="41">
                  <c:v>1600</c:v>
                </c:pt>
                <c:pt idx="42">
                  <c:v>1600</c:v>
                </c:pt>
                <c:pt idx="43">
                  <c:v>1600</c:v>
                </c:pt>
                <c:pt idx="44">
                  <c:v>1600</c:v>
                </c:pt>
                <c:pt idx="45">
                  <c:v>1600</c:v>
                </c:pt>
                <c:pt idx="46">
                  <c:v>1600</c:v>
                </c:pt>
                <c:pt idx="47">
                  <c:v>1600</c:v>
                </c:pt>
                <c:pt idx="48">
                  <c:v>1600</c:v>
                </c:pt>
                <c:pt idx="49">
                  <c:v>1600</c:v>
                </c:pt>
                <c:pt idx="50">
                  <c:v>1600</c:v>
                </c:pt>
                <c:pt idx="51">
                  <c:v>1600</c:v>
                </c:pt>
                <c:pt idx="52">
                  <c:v>1600</c:v>
                </c:pt>
                <c:pt idx="53">
                  <c:v>1600</c:v>
                </c:pt>
                <c:pt idx="54">
                  <c:v>1600</c:v>
                </c:pt>
                <c:pt idx="55">
                  <c:v>1600</c:v>
                </c:pt>
                <c:pt idx="56">
                  <c:v>1600</c:v>
                </c:pt>
                <c:pt idx="57">
                  <c:v>1600</c:v>
                </c:pt>
                <c:pt idx="58">
                  <c:v>1600</c:v>
                </c:pt>
                <c:pt idx="59">
                  <c:v>1600</c:v>
                </c:pt>
                <c:pt idx="60">
                  <c:v>1600</c:v>
                </c:pt>
                <c:pt idx="61">
                  <c:v>1600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08904"/>
        <c:axId val="223962632"/>
      </c:lineChart>
      <c:catAx>
        <c:axId val="17690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3962632"/>
        <c:crosses val="autoZero"/>
        <c:auto val="1"/>
        <c:lblAlgn val="ctr"/>
        <c:lblOffset val="100"/>
        <c:noMultiLvlLbl val="0"/>
      </c:catAx>
      <c:valAx>
        <c:axId val="22396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76908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38100</xdr:rowOff>
    </xdr:from>
    <xdr:to>
      <xdr:col>11</xdr:col>
      <xdr:colOff>704850</xdr:colOff>
      <xdr:row>29</xdr:row>
      <xdr:rowOff>9525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398678</xdr:colOff>
      <xdr:row>4</xdr:row>
      <xdr:rowOff>33224</xdr:rowOff>
    </xdr:from>
    <xdr:to>
      <xdr:col>2</xdr:col>
      <xdr:colOff>508956</xdr:colOff>
      <xdr:row>4</xdr:row>
      <xdr:rowOff>189550</xdr:rowOff>
    </xdr:to>
    <xdr:sp macro="" textlink="">
      <xdr:nvSpPr>
        <xdr:cNvPr id="2" name="Virage 1"/>
        <xdr:cNvSpPr/>
      </xdr:nvSpPr>
      <xdr:spPr>
        <a:xfrm rot="26940000">
          <a:off x="2071104" y="675373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352425</xdr:colOff>
      <xdr:row>4</xdr:row>
      <xdr:rowOff>9525</xdr:rowOff>
    </xdr:from>
    <xdr:to>
      <xdr:col>3</xdr:col>
      <xdr:colOff>462703</xdr:colOff>
      <xdr:row>4</xdr:row>
      <xdr:rowOff>165851</xdr:rowOff>
    </xdr:to>
    <xdr:sp macro="" textlink="">
      <xdr:nvSpPr>
        <xdr:cNvPr id="4" name="Virage 3"/>
        <xdr:cNvSpPr/>
      </xdr:nvSpPr>
      <xdr:spPr>
        <a:xfrm rot="26940000">
          <a:off x="2786851" y="651674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398678</xdr:colOff>
      <xdr:row>4</xdr:row>
      <xdr:rowOff>33224</xdr:rowOff>
    </xdr:from>
    <xdr:to>
      <xdr:col>2</xdr:col>
      <xdr:colOff>508956</xdr:colOff>
      <xdr:row>4</xdr:row>
      <xdr:rowOff>189550</xdr:rowOff>
    </xdr:to>
    <xdr:sp macro="" textlink="">
      <xdr:nvSpPr>
        <xdr:cNvPr id="5" name="Virage 4"/>
        <xdr:cNvSpPr/>
      </xdr:nvSpPr>
      <xdr:spPr>
        <a:xfrm rot="26940000">
          <a:off x="2128254" y="675373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352425</xdr:colOff>
      <xdr:row>4</xdr:row>
      <xdr:rowOff>9525</xdr:rowOff>
    </xdr:from>
    <xdr:to>
      <xdr:col>3</xdr:col>
      <xdr:colOff>462703</xdr:colOff>
      <xdr:row>4</xdr:row>
      <xdr:rowOff>165851</xdr:rowOff>
    </xdr:to>
    <xdr:sp macro="" textlink="">
      <xdr:nvSpPr>
        <xdr:cNvPr id="6" name="Virage 5"/>
        <xdr:cNvSpPr/>
      </xdr:nvSpPr>
      <xdr:spPr>
        <a:xfrm rot="26940000">
          <a:off x="3234526" y="651674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398678</xdr:colOff>
      <xdr:row>4</xdr:row>
      <xdr:rowOff>33224</xdr:rowOff>
    </xdr:from>
    <xdr:to>
      <xdr:col>4</xdr:col>
      <xdr:colOff>508956</xdr:colOff>
      <xdr:row>4</xdr:row>
      <xdr:rowOff>189550</xdr:rowOff>
    </xdr:to>
    <xdr:sp macro="" textlink="">
      <xdr:nvSpPr>
        <xdr:cNvPr id="7" name="Virage 6"/>
        <xdr:cNvSpPr/>
      </xdr:nvSpPr>
      <xdr:spPr>
        <a:xfrm rot="26940000">
          <a:off x="2128254" y="913498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352425</xdr:colOff>
      <xdr:row>4</xdr:row>
      <xdr:rowOff>9525</xdr:rowOff>
    </xdr:from>
    <xdr:to>
      <xdr:col>5</xdr:col>
      <xdr:colOff>462703</xdr:colOff>
      <xdr:row>4</xdr:row>
      <xdr:rowOff>165851</xdr:rowOff>
    </xdr:to>
    <xdr:sp macro="" textlink="">
      <xdr:nvSpPr>
        <xdr:cNvPr id="8" name="Virage 7"/>
        <xdr:cNvSpPr/>
      </xdr:nvSpPr>
      <xdr:spPr>
        <a:xfrm rot="26940000">
          <a:off x="3234526" y="889799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398678</xdr:colOff>
      <xdr:row>4</xdr:row>
      <xdr:rowOff>33224</xdr:rowOff>
    </xdr:from>
    <xdr:to>
      <xdr:col>4</xdr:col>
      <xdr:colOff>508956</xdr:colOff>
      <xdr:row>4</xdr:row>
      <xdr:rowOff>189550</xdr:rowOff>
    </xdr:to>
    <xdr:sp macro="" textlink="">
      <xdr:nvSpPr>
        <xdr:cNvPr id="9" name="Virage 8"/>
        <xdr:cNvSpPr/>
      </xdr:nvSpPr>
      <xdr:spPr>
        <a:xfrm rot="26940000">
          <a:off x="2128254" y="913498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352425</xdr:colOff>
      <xdr:row>4</xdr:row>
      <xdr:rowOff>9525</xdr:rowOff>
    </xdr:from>
    <xdr:to>
      <xdr:col>5</xdr:col>
      <xdr:colOff>462703</xdr:colOff>
      <xdr:row>4</xdr:row>
      <xdr:rowOff>165851</xdr:rowOff>
    </xdr:to>
    <xdr:sp macro="" textlink="">
      <xdr:nvSpPr>
        <xdr:cNvPr id="10" name="Virage 9"/>
        <xdr:cNvSpPr/>
      </xdr:nvSpPr>
      <xdr:spPr>
        <a:xfrm rot="26940000">
          <a:off x="3234526" y="889799"/>
          <a:ext cx="156326" cy="11027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cours%20sur%20d&#233;nivel&#233;s%20version%20cou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 données"/>
      <sheetName val="graphique"/>
      <sheetName val="niveau"/>
    </sheetNames>
    <sheetDataSet>
      <sheetData sheetId="0">
        <row r="3">
          <cell r="A3">
            <v>0</v>
          </cell>
          <cell r="B3">
            <v>55</v>
          </cell>
          <cell r="C3">
            <v>1550</v>
          </cell>
        </row>
        <row r="4">
          <cell r="A4">
            <v>0.25</v>
          </cell>
          <cell r="B4">
            <v>85</v>
          </cell>
          <cell r="C4">
            <v>1550</v>
          </cell>
        </row>
        <row r="5">
          <cell r="A5">
            <v>0.5</v>
          </cell>
          <cell r="B5">
            <v>128</v>
          </cell>
          <cell r="C5">
            <v>1550</v>
          </cell>
        </row>
        <row r="6">
          <cell r="A6">
            <v>0.75</v>
          </cell>
          <cell r="B6">
            <v>166</v>
          </cell>
          <cell r="C6">
            <v>1550</v>
          </cell>
        </row>
        <row r="7">
          <cell r="A7">
            <v>1</v>
          </cell>
          <cell r="B7">
            <v>213</v>
          </cell>
          <cell r="C7">
            <v>1550</v>
          </cell>
        </row>
        <row r="8">
          <cell r="A8">
            <v>1.25</v>
          </cell>
          <cell r="B8">
            <v>246</v>
          </cell>
          <cell r="C8">
            <v>1550</v>
          </cell>
        </row>
        <row r="9">
          <cell r="A9">
            <v>1.5</v>
          </cell>
          <cell r="B9">
            <v>282</v>
          </cell>
          <cell r="C9">
            <v>1550</v>
          </cell>
        </row>
        <row r="10">
          <cell r="A10">
            <v>1.75</v>
          </cell>
          <cell r="B10">
            <v>315</v>
          </cell>
          <cell r="C10">
            <v>1550</v>
          </cell>
        </row>
        <row r="11">
          <cell r="A11">
            <v>2</v>
          </cell>
          <cell r="B11">
            <v>364</v>
          </cell>
          <cell r="C11">
            <v>1550</v>
          </cell>
        </row>
        <row r="12">
          <cell r="A12">
            <v>2.25</v>
          </cell>
          <cell r="B12">
            <v>425</v>
          </cell>
          <cell r="C12">
            <v>1550</v>
          </cell>
        </row>
        <row r="13">
          <cell r="A13">
            <v>2.5</v>
          </cell>
          <cell r="B13">
            <v>466</v>
          </cell>
          <cell r="C13">
            <v>1550</v>
          </cell>
        </row>
        <row r="14">
          <cell r="A14">
            <v>2.75</v>
          </cell>
          <cell r="B14">
            <v>495</v>
          </cell>
          <cell r="C14">
            <v>1550</v>
          </cell>
        </row>
        <row r="15">
          <cell r="A15">
            <v>3</v>
          </cell>
          <cell r="B15">
            <v>542</v>
          </cell>
          <cell r="C15">
            <v>1550</v>
          </cell>
        </row>
        <row r="16">
          <cell r="A16">
            <v>3.25</v>
          </cell>
          <cell r="B16">
            <v>575</v>
          </cell>
          <cell r="C16">
            <v>1550</v>
          </cell>
        </row>
        <row r="17">
          <cell r="A17">
            <v>3.5</v>
          </cell>
          <cell r="B17">
            <v>631</v>
          </cell>
          <cell r="C17">
            <v>1550</v>
          </cell>
        </row>
        <row r="18">
          <cell r="A18">
            <v>3.75</v>
          </cell>
          <cell r="B18">
            <v>673</v>
          </cell>
          <cell r="C18">
            <v>1550</v>
          </cell>
        </row>
        <row r="19">
          <cell r="A19">
            <v>4</v>
          </cell>
          <cell r="B19">
            <v>682</v>
          </cell>
          <cell r="C19">
            <v>1550</v>
          </cell>
        </row>
        <row r="20">
          <cell r="A20">
            <v>4.25</v>
          </cell>
          <cell r="B20">
            <v>719</v>
          </cell>
          <cell r="C20">
            <v>1550</v>
          </cell>
        </row>
        <row r="21">
          <cell r="A21">
            <v>4.5</v>
          </cell>
          <cell r="B21">
            <v>755</v>
          </cell>
          <cell r="C21">
            <v>1550</v>
          </cell>
        </row>
        <row r="22">
          <cell r="A22">
            <v>4.75</v>
          </cell>
          <cell r="B22">
            <v>799</v>
          </cell>
          <cell r="C22">
            <v>1550</v>
          </cell>
        </row>
        <row r="23">
          <cell r="A23">
            <v>5</v>
          </cell>
          <cell r="B23">
            <v>810</v>
          </cell>
          <cell r="C23">
            <v>1550</v>
          </cell>
        </row>
        <row r="24">
          <cell r="A24">
            <v>5.25</v>
          </cell>
          <cell r="B24">
            <v>810</v>
          </cell>
          <cell r="C24">
            <v>1550</v>
          </cell>
        </row>
        <row r="25">
          <cell r="A25">
            <v>5.5</v>
          </cell>
          <cell r="B25">
            <v>810</v>
          </cell>
          <cell r="C25">
            <v>1550</v>
          </cell>
        </row>
        <row r="26">
          <cell r="A26">
            <v>5.75</v>
          </cell>
          <cell r="B26">
            <v>810</v>
          </cell>
          <cell r="C26">
            <v>1550</v>
          </cell>
        </row>
        <row r="27">
          <cell r="A27">
            <v>6</v>
          </cell>
          <cell r="B27">
            <v>810</v>
          </cell>
          <cell r="C27">
            <v>1550</v>
          </cell>
        </row>
        <row r="28">
          <cell r="A28">
            <v>6.25</v>
          </cell>
          <cell r="B28">
            <v>810</v>
          </cell>
          <cell r="C28">
            <v>1550</v>
          </cell>
        </row>
        <row r="29">
          <cell r="A29">
            <v>6.5</v>
          </cell>
          <cell r="B29">
            <v>810</v>
          </cell>
          <cell r="C29">
            <v>1550</v>
          </cell>
        </row>
        <row r="30">
          <cell r="A30">
            <v>6.75</v>
          </cell>
          <cell r="B30">
            <v>810</v>
          </cell>
          <cell r="C30">
            <v>1550</v>
          </cell>
        </row>
        <row r="31">
          <cell r="A31">
            <v>7</v>
          </cell>
          <cell r="B31">
            <v>810</v>
          </cell>
          <cell r="C31">
            <v>1550</v>
          </cell>
        </row>
        <row r="32">
          <cell r="A32">
            <v>7.25</v>
          </cell>
          <cell r="B32">
            <v>810</v>
          </cell>
          <cell r="C32">
            <v>1550</v>
          </cell>
        </row>
        <row r="33">
          <cell r="A33">
            <v>7.5</v>
          </cell>
          <cell r="B33">
            <v>810</v>
          </cell>
          <cell r="C33">
            <v>1550</v>
          </cell>
        </row>
        <row r="34">
          <cell r="A34">
            <v>7.75</v>
          </cell>
          <cell r="B34">
            <v>810</v>
          </cell>
          <cell r="C34">
            <v>1550</v>
          </cell>
        </row>
        <row r="35">
          <cell r="A35">
            <v>8</v>
          </cell>
          <cell r="B35">
            <v>810</v>
          </cell>
          <cell r="C35">
            <v>1550</v>
          </cell>
        </row>
        <row r="36">
          <cell r="A36">
            <v>8.25</v>
          </cell>
          <cell r="B36">
            <v>810</v>
          </cell>
          <cell r="C36">
            <v>1550</v>
          </cell>
        </row>
        <row r="37">
          <cell r="A37">
            <v>8.5</v>
          </cell>
          <cell r="B37">
            <v>810</v>
          </cell>
          <cell r="C37">
            <v>1550</v>
          </cell>
        </row>
        <row r="38">
          <cell r="A38">
            <v>8.75</v>
          </cell>
          <cell r="B38">
            <v>810</v>
          </cell>
          <cell r="C38">
            <v>1550</v>
          </cell>
        </row>
        <row r="39">
          <cell r="A39">
            <v>9</v>
          </cell>
          <cell r="B39">
            <v>810</v>
          </cell>
          <cell r="C39">
            <v>1550</v>
          </cell>
        </row>
        <row r="40">
          <cell r="A40">
            <v>9.25</v>
          </cell>
          <cell r="B40">
            <v>810</v>
          </cell>
          <cell r="C40">
            <v>1550</v>
          </cell>
        </row>
        <row r="41">
          <cell r="A41">
            <v>9.5</v>
          </cell>
          <cell r="B41">
            <v>810</v>
          </cell>
          <cell r="C41">
            <v>1550</v>
          </cell>
        </row>
        <row r="42">
          <cell r="A42">
            <v>9.75</v>
          </cell>
          <cell r="B42">
            <v>810</v>
          </cell>
          <cell r="C42">
            <v>1550</v>
          </cell>
        </row>
        <row r="43">
          <cell r="A43">
            <v>10</v>
          </cell>
          <cell r="B43">
            <v>810</v>
          </cell>
          <cell r="C43">
            <v>1550</v>
          </cell>
        </row>
        <row r="44">
          <cell r="A44">
            <v>10.25</v>
          </cell>
          <cell r="B44">
            <v>810</v>
          </cell>
          <cell r="C44">
            <v>1550</v>
          </cell>
        </row>
        <row r="45">
          <cell r="A45">
            <v>10.5</v>
          </cell>
          <cell r="B45">
            <v>810</v>
          </cell>
          <cell r="C45">
            <v>1550</v>
          </cell>
        </row>
        <row r="46">
          <cell r="A46">
            <v>10.75</v>
          </cell>
          <cell r="B46">
            <v>810</v>
          </cell>
          <cell r="C46">
            <v>1550</v>
          </cell>
        </row>
        <row r="47">
          <cell r="A47">
            <v>11</v>
          </cell>
          <cell r="B47">
            <v>810</v>
          </cell>
          <cell r="C47">
            <v>1550</v>
          </cell>
        </row>
        <row r="48">
          <cell r="A48">
            <v>11.25</v>
          </cell>
          <cell r="B48">
            <v>810</v>
          </cell>
          <cell r="C48">
            <v>1550</v>
          </cell>
        </row>
        <row r="49">
          <cell r="A49">
            <v>11.5</v>
          </cell>
          <cell r="B49">
            <v>810</v>
          </cell>
          <cell r="C49">
            <v>1550</v>
          </cell>
        </row>
        <row r="50">
          <cell r="A50">
            <v>11.75</v>
          </cell>
          <cell r="B50">
            <v>810</v>
          </cell>
          <cell r="C50">
            <v>1550</v>
          </cell>
        </row>
        <row r="51">
          <cell r="A51">
            <v>12</v>
          </cell>
          <cell r="B51">
            <v>810</v>
          </cell>
          <cell r="C51">
            <v>1550</v>
          </cell>
        </row>
        <row r="52">
          <cell r="A52">
            <v>12.25</v>
          </cell>
          <cell r="B52">
            <v>810</v>
          </cell>
          <cell r="C52">
            <v>1550</v>
          </cell>
        </row>
        <row r="53">
          <cell r="A53">
            <v>12.5</v>
          </cell>
          <cell r="B53">
            <v>810</v>
          </cell>
          <cell r="C53">
            <v>1550</v>
          </cell>
        </row>
        <row r="54">
          <cell r="A54">
            <v>12.75</v>
          </cell>
          <cell r="B54">
            <v>810</v>
          </cell>
          <cell r="C54">
            <v>1550</v>
          </cell>
        </row>
        <row r="55">
          <cell r="A55">
            <v>13</v>
          </cell>
          <cell r="B55">
            <v>810</v>
          </cell>
          <cell r="C55">
            <v>1550</v>
          </cell>
        </row>
        <row r="56">
          <cell r="A56">
            <v>13.25</v>
          </cell>
          <cell r="B56">
            <v>810</v>
          </cell>
          <cell r="C56">
            <v>1550</v>
          </cell>
        </row>
        <row r="57">
          <cell r="A57">
            <v>13.5</v>
          </cell>
          <cell r="B57">
            <v>810</v>
          </cell>
          <cell r="C57">
            <v>1550</v>
          </cell>
        </row>
        <row r="58">
          <cell r="A58">
            <v>13.75</v>
          </cell>
          <cell r="B58">
            <v>810</v>
          </cell>
          <cell r="C58">
            <v>1550</v>
          </cell>
        </row>
        <row r="59">
          <cell r="A59">
            <v>14</v>
          </cell>
          <cell r="B59">
            <v>810</v>
          </cell>
          <cell r="C59">
            <v>1550</v>
          </cell>
        </row>
        <row r="60">
          <cell r="A60">
            <v>14.25</v>
          </cell>
          <cell r="B60">
            <v>810</v>
          </cell>
          <cell r="C60">
            <v>1550</v>
          </cell>
        </row>
        <row r="61">
          <cell r="A61">
            <v>14.5</v>
          </cell>
          <cell r="B61">
            <v>810</v>
          </cell>
          <cell r="C61">
            <v>1550</v>
          </cell>
        </row>
        <row r="62">
          <cell r="A62">
            <v>14.75</v>
          </cell>
          <cell r="B62">
            <v>810</v>
          </cell>
          <cell r="C62">
            <v>1550</v>
          </cell>
        </row>
        <row r="63">
          <cell r="A63">
            <v>15</v>
          </cell>
          <cell r="B63">
            <v>810</v>
          </cell>
          <cell r="C63">
            <v>1550</v>
          </cell>
        </row>
        <row r="64">
          <cell r="A64">
            <v>15.25</v>
          </cell>
          <cell r="B64">
            <v>810</v>
          </cell>
          <cell r="C64">
            <v>1550</v>
          </cell>
        </row>
        <row r="65">
          <cell r="A65">
            <v>15.5</v>
          </cell>
          <cell r="B65">
            <v>810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10" workbookViewId="0">
      <selection activeCell="D39" sqref="D39"/>
    </sheetView>
  </sheetViews>
  <sheetFormatPr baseColWidth="10" defaultRowHeight="15" x14ac:dyDescent="0.25"/>
  <sheetData>
    <row r="1" spans="1:4" x14ac:dyDescent="0.25">
      <c r="A1" s="7" t="s">
        <v>19</v>
      </c>
      <c r="B1" s="7"/>
      <c r="C1" s="7"/>
    </row>
    <row r="2" spans="1:4" x14ac:dyDescent="0.25">
      <c r="A2" s="6" t="s">
        <v>7</v>
      </c>
      <c r="B2" s="6" t="s">
        <v>18</v>
      </c>
      <c r="C2" s="6" t="s">
        <v>17</v>
      </c>
      <c r="D2" s="6" t="s">
        <v>16</v>
      </c>
    </row>
    <row r="3" spans="1:4" x14ac:dyDescent="0.25">
      <c r="A3">
        <v>0</v>
      </c>
      <c r="B3">
        <v>736</v>
      </c>
      <c r="C3">
        <v>1600</v>
      </c>
    </row>
    <row r="4" spans="1:4" x14ac:dyDescent="0.25">
      <c r="A4">
        <v>0.25</v>
      </c>
      <c r="B4">
        <v>760</v>
      </c>
      <c r="C4">
        <v>1600</v>
      </c>
    </row>
    <row r="5" spans="1:4" x14ac:dyDescent="0.25">
      <c r="A5">
        <v>0.5</v>
      </c>
      <c r="B5">
        <v>770</v>
      </c>
      <c r="C5">
        <v>1600</v>
      </c>
    </row>
    <row r="6" spans="1:4" x14ac:dyDescent="0.25">
      <c r="A6">
        <v>0.75</v>
      </c>
      <c r="B6">
        <v>815</v>
      </c>
      <c r="C6">
        <v>1600</v>
      </c>
    </row>
    <row r="7" spans="1:4" x14ac:dyDescent="0.25">
      <c r="A7">
        <v>1</v>
      </c>
      <c r="B7">
        <v>870</v>
      </c>
      <c r="C7">
        <v>1600</v>
      </c>
    </row>
    <row r="8" spans="1:4" x14ac:dyDescent="0.25">
      <c r="A8">
        <v>1.25</v>
      </c>
      <c r="B8">
        <v>925</v>
      </c>
      <c r="C8">
        <v>1600</v>
      </c>
    </row>
    <row r="9" spans="1:4" x14ac:dyDescent="0.25">
      <c r="A9">
        <v>1.5</v>
      </c>
      <c r="B9">
        <v>956</v>
      </c>
      <c r="C9">
        <v>1600</v>
      </c>
    </row>
    <row r="10" spans="1:4" x14ac:dyDescent="0.25">
      <c r="A10">
        <v>1.75</v>
      </c>
      <c r="B10">
        <v>968</v>
      </c>
      <c r="C10">
        <v>1600</v>
      </c>
    </row>
    <row r="11" spans="1:4" x14ac:dyDescent="0.25">
      <c r="A11">
        <v>2</v>
      </c>
      <c r="B11">
        <v>1027</v>
      </c>
      <c r="C11">
        <v>1600</v>
      </c>
      <c r="D11">
        <f>+B11-B3</f>
        <v>291</v>
      </c>
    </row>
    <row r="12" spans="1:4" x14ac:dyDescent="0.25">
      <c r="A12">
        <v>2.25</v>
      </c>
      <c r="B12">
        <v>1020</v>
      </c>
      <c r="C12">
        <v>1600</v>
      </c>
    </row>
    <row r="13" spans="1:4" x14ac:dyDescent="0.25">
      <c r="A13">
        <v>2.5</v>
      </c>
      <c r="B13">
        <v>1045</v>
      </c>
      <c r="C13">
        <v>1600</v>
      </c>
    </row>
    <row r="14" spans="1:4" x14ac:dyDescent="0.25">
      <c r="A14">
        <v>2.75</v>
      </c>
      <c r="B14">
        <v>1100</v>
      </c>
      <c r="C14">
        <v>1600</v>
      </c>
    </row>
    <row r="15" spans="1:4" x14ac:dyDescent="0.25">
      <c r="A15">
        <v>3</v>
      </c>
      <c r="B15">
        <v>1142</v>
      </c>
      <c r="C15">
        <v>1600</v>
      </c>
    </row>
    <row r="16" spans="1:4" x14ac:dyDescent="0.25">
      <c r="A16">
        <v>3.25</v>
      </c>
      <c r="B16">
        <v>1188</v>
      </c>
      <c r="C16">
        <v>1600</v>
      </c>
    </row>
    <row r="17" spans="1:6" x14ac:dyDescent="0.25">
      <c r="A17">
        <v>3.5</v>
      </c>
      <c r="B17">
        <v>1190</v>
      </c>
      <c r="C17">
        <v>1600</v>
      </c>
    </row>
    <row r="18" spans="1:6" x14ac:dyDescent="0.25">
      <c r="A18">
        <v>3.75</v>
      </c>
      <c r="B18">
        <v>1222</v>
      </c>
      <c r="C18">
        <v>1600</v>
      </c>
      <c r="D18">
        <f>+B18-B12</f>
        <v>202</v>
      </c>
    </row>
    <row r="19" spans="1:6" x14ac:dyDescent="0.25">
      <c r="A19">
        <v>4</v>
      </c>
      <c r="B19">
        <v>1168</v>
      </c>
      <c r="C19">
        <v>1600</v>
      </c>
    </row>
    <row r="20" spans="1:6" x14ac:dyDescent="0.25">
      <c r="A20">
        <v>4.25</v>
      </c>
      <c r="B20">
        <v>1125</v>
      </c>
      <c r="C20">
        <v>1600</v>
      </c>
    </row>
    <row r="21" spans="1:6" x14ac:dyDescent="0.25">
      <c r="A21">
        <v>4.5</v>
      </c>
      <c r="B21">
        <v>1102</v>
      </c>
      <c r="C21">
        <v>1600</v>
      </c>
    </row>
    <row r="22" spans="1:6" x14ac:dyDescent="0.25">
      <c r="A22">
        <v>4.75</v>
      </c>
      <c r="B22">
        <v>1080</v>
      </c>
      <c r="C22">
        <v>1600</v>
      </c>
    </row>
    <row r="23" spans="1:6" x14ac:dyDescent="0.25">
      <c r="A23">
        <v>5</v>
      </c>
      <c r="B23">
        <v>1095</v>
      </c>
      <c r="C23">
        <v>1600</v>
      </c>
      <c r="D23">
        <f>+B23-B22</f>
        <v>15</v>
      </c>
    </row>
    <row r="24" spans="1:6" x14ac:dyDescent="0.25">
      <c r="A24">
        <v>5.25</v>
      </c>
      <c r="B24">
        <v>1056</v>
      </c>
      <c r="C24">
        <v>1600</v>
      </c>
    </row>
    <row r="25" spans="1:6" x14ac:dyDescent="0.25">
      <c r="A25">
        <v>5.5</v>
      </c>
      <c r="B25">
        <v>980</v>
      </c>
      <c r="C25">
        <v>1600</v>
      </c>
    </row>
    <row r="26" spans="1:6" x14ac:dyDescent="0.25">
      <c r="A26">
        <v>5.75</v>
      </c>
      <c r="B26">
        <v>914</v>
      </c>
      <c r="C26">
        <v>1600</v>
      </c>
    </row>
    <row r="27" spans="1:6" x14ac:dyDescent="0.25">
      <c r="A27">
        <v>6</v>
      </c>
      <c r="B27">
        <v>851</v>
      </c>
      <c r="C27">
        <v>1600</v>
      </c>
    </row>
    <row r="28" spans="1:6" x14ac:dyDescent="0.25">
      <c r="A28">
        <v>6.25</v>
      </c>
      <c r="B28">
        <v>817</v>
      </c>
      <c r="C28">
        <v>1600</v>
      </c>
    </row>
    <row r="29" spans="1:6" x14ac:dyDescent="0.25">
      <c r="A29">
        <v>6.5</v>
      </c>
      <c r="B29">
        <v>768</v>
      </c>
      <c r="C29">
        <v>1600</v>
      </c>
    </row>
    <row r="30" spans="1:6" x14ac:dyDescent="0.25">
      <c r="A30">
        <v>6.75</v>
      </c>
      <c r="B30">
        <v>744</v>
      </c>
      <c r="C30">
        <v>1600</v>
      </c>
      <c r="D30">
        <v>62</v>
      </c>
      <c r="E30" t="s">
        <v>15</v>
      </c>
    </row>
    <row r="31" spans="1:6" x14ac:dyDescent="0.25">
      <c r="A31">
        <v>7</v>
      </c>
      <c r="B31">
        <v>736</v>
      </c>
      <c r="C31">
        <v>1600</v>
      </c>
      <c r="D31" s="5">
        <f>SUM(D3:D30)</f>
        <v>570</v>
      </c>
      <c r="E31">
        <f>+D31*7/1000</f>
        <v>3.99</v>
      </c>
      <c r="F31" t="s">
        <v>14</v>
      </c>
    </row>
    <row r="32" spans="1:6" x14ac:dyDescent="0.25">
      <c r="A32">
        <v>7.25</v>
      </c>
      <c r="B32">
        <f>+B31</f>
        <v>736</v>
      </c>
      <c r="C32">
        <v>1600</v>
      </c>
      <c r="E32" s="4">
        <v>7</v>
      </c>
      <c r="F32" t="s">
        <v>7</v>
      </c>
    </row>
    <row r="33" spans="1:11" x14ac:dyDescent="0.25">
      <c r="A33">
        <v>7.5</v>
      </c>
      <c r="B33">
        <f>+B32</f>
        <v>736</v>
      </c>
      <c r="C33">
        <v>1600</v>
      </c>
      <c r="D33" t="s">
        <v>13</v>
      </c>
      <c r="E33">
        <f>SUM(E31:E32)</f>
        <v>10.99</v>
      </c>
      <c r="F33" s="3">
        <v>4.1666666666666664E-2</v>
      </c>
      <c r="G33" s="3">
        <f>+graphique!I31</f>
        <v>5.9027777777777783E-2</v>
      </c>
      <c r="H33" s="3">
        <v>1.1574074074074073E-5</v>
      </c>
      <c r="J33" s="3"/>
      <c r="K33" s="3"/>
    </row>
    <row r="34" spans="1:11" x14ac:dyDescent="0.25">
      <c r="A34">
        <v>7.75</v>
      </c>
      <c r="B34">
        <f>+B33</f>
        <v>736</v>
      </c>
      <c r="C34">
        <v>1600</v>
      </c>
      <c r="H34" s="3">
        <v>6.9444444444444441E-3</v>
      </c>
    </row>
    <row r="35" spans="1:11" x14ac:dyDescent="0.25">
      <c r="A35">
        <v>8</v>
      </c>
      <c r="B35">
        <f>+B34</f>
        <v>736</v>
      </c>
      <c r="C35">
        <v>1600</v>
      </c>
      <c r="E35" s="3">
        <f>+G33/E33</f>
        <v>5.371044383783238E-3</v>
      </c>
      <c r="F35" s="2">
        <f>+F33/E35</f>
        <v>7.7576470588235278</v>
      </c>
      <c r="G35" t="s">
        <v>4</v>
      </c>
      <c r="J35" s="3"/>
      <c r="K35" s="3"/>
    </row>
    <row r="36" spans="1:11" x14ac:dyDescent="0.25">
      <c r="A36">
        <v>8.25</v>
      </c>
      <c r="B36">
        <f>+B35</f>
        <v>736</v>
      </c>
      <c r="C36">
        <v>1600</v>
      </c>
    </row>
    <row r="37" spans="1:11" x14ac:dyDescent="0.25">
      <c r="A37">
        <v>8.5</v>
      </c>
      <c r="B37">
        <f>+B36</f>
        <v>736</v>
      </c>
      <c r="C37">
        <v>1600</v>
      </c>
    </row>
    <row r="38" spans="1:11" x14ac:dyDescent="0.25">
      <c r="A38">
        <v>8.75</v>
      </c>
      <c r="B38">
        <f>+B37</f>
        <v>736</v>
      </c>
      <c r="C38">
        <v>1600</v>
      </c>
    </row>
    <row r="39" spans="1:11" x14ac:dyDescent="0.25">
      <c r="A39">
        <v>9</v>
      </c>
      <c r="B39">
        <f>+B38</f>
        <v>736</v>
      </c>
      <c r="C39">
        <v>1600</v>
      </c>
    </row>
    <row r="40" spans="1:11" x14ac:dyDescent="0.25">
      <c r="A40">
        <v>9.25</v>
      </c>
      <c r="B40">
        <f>+B39</f>
        <v>736</v>
      </c>
      <c r="C40">
        <v>1600</v>
      </c>
    </row>
    <row r="41" spans="1:11" x14ac:dyDescent="0.25">
      <c r="A41">
        <v>9.5</v>
      </c>
      <c r="B41">
        <f>+B40</f>
        <v>736</v>
      </c>
      <c r="C41">
        <v>1600</v>
      </c>
    </row>
    <row r="42" spans="1:11" x14ac:dyDescent="0.25">
      <c r="A42">
        <v>9.75</v>
      </c>
      <c r="B42">
        <f>+B41</f>
        <v>736</v>
      </c>
      <c r="C42">
        <v>1600</v>
      </c>
    </row>
    <row r="43" spans="1:11" x14ac:dyDescent="0.25">
      <c r="A43">
        <v>10</v>
      </c>
      <c r="B43">
        <f>+B42</f>
        <v>736</v>
      </c>
      <c r="C43">
        <v>1600</v>
      </c>
    </row>
    <row r="44" spans="1:11" x14ac:dyDescent="0.25">
      <c r="A44">
        <v>10.25</v>
      </c>
      <c r="B44">
        <f>+B43</f>
        <v>736</v>
      </c>
      <c r="C44">
        <v>1600</v>
      </c>
    </row>
    <row r="45" spans="1:11" x14ac:dyDescent="0.25">
      <c r="A45">
        <v>10.5</v>
      </c>
      <c r="B45">
        <f>+B44</f>
        <v>736</v>
      </c>
      <c r="C45">
        <v>1600</v>
      </c>
    </row>
    <row r="46" spans="1:11" x14ac:dyDescent="0.25">
      <c r="A46">
        <v>10.75</v>
      </c>
      <c r="B46">
        <f>+B45</f>
        <v>736</v>
      </c>
      <c r="C46">
        <v>1600</v>
      </c>
    </row>
    <row r="47" spans="1:11" x14ac:dyDescent="0.25">
      <c r="A47">
        <v>11</v>
      </c>
      <c r="B47">
        <f>+B46</f>
        <v>736</v>
      </c>
      <c r="C47">
        <v>1600</v>
      </c>
    </row>
    <row r="48" spans="1:11" x14ac:dyDescent="0.25">
      <c r="A48">
        <v>11.25</v>
      </c>
      <c r="B48">
        <f>+B47</f>
        <v>736</v>
      </c>
      <c r="C48">
        <v>1600</v>
      </c>
    </row>
    <row r="49" spans="1:3" x14ac:dyDescent="0.25">
      <c r="A49">
        <v>11.5</v>
      </c>
      <c r="B49">
        <f>+B48</f>
        <v>736</v>
      </c>
      <c r="C49">
        <v>1600</v>
      </c>
    </row>
    <row r="50" spans="1:3" x14ac:dyDescent="0.25">
      <c r="A50">
        <v>11.75</v>
      </c>
      <c r="B50">
        <f>+B49</f>
        <v>736</v>
      </c>
      <c r="C50">
        <v>1600</v>
      </c>
    </row>
    <row r="51" spans="1:3" x14ac:dyDescent="0.25">
      <c r="A51">
        <v>12</v>
      </c>
      <c r="B51">
        <f>+B50</f>
        <v>736</v>
      </c>
      <c r="C51">
        <v>1600</v>
      </c>
    </row>
    <row r="52" spans="1:3" x14ac:dyDescent="0.25">
      <c r="A52">
        <v>12.25</v>
      </c>
      <c r="B52">
        <f>+B51</f>
        <v>736</v>
      </c>
      <c r="C52">
        <v>1600</v>
      </c>
    </row>
    <row r="53" spans="1:3" x14ac:dyDescent="0.25">
      <c r="A53">
        <v>12.5</v>
      </c>
      <c r="B53">
        <f>+B52</f>
        <v>736</v>
      </c>
      <c r="C53">
        <v>1600</v>
      </c>
    </row>
    <row r="54" spans="1:3" x14ac:dyDescent="0.25">
      <c r="A54">
        <v>12.75</v>
      </c>
      <c r="B54">
        <f>+B53</f>
        <v>736</v>
      </c>
      <c r="C54">
        <v>1600</v>
      </c>
    </row>
    <row r="55" spans="1:3" x14ac:dyDescent="0.25">
      <c r="A55">
        <v>13</v>
      </c>
      <c r="B55">
        <f>+B54</f>
        <v>736</v>
      </c>
      <c r="C55">
        <v>1600</v>
      </c>
    </row>
    <row r="56" spans="1:3" x14ac:dyDescent="0.25">
      <c r="A56">
        <v>13.25</v>
      </c>
      <c r="B56">
        <f>+B55</f>
        <v>736</v>
      </c>
      <c r="C56">
        <v>1600</v>
      </c>
    </row>
    <row r="57" spans="1:3" x14ac:dyDescent="0.25">
      <c r="A57">
        <v>13.5</v>
      </c>
      <c r="B57">
        <f>+B56</f>
        <v>736</v>
      </c>
      <c r="C57">
        <v>1600</v>
      </c>
    </row>
    <row r="58" spans="1:3" x14ac:dyDescent="0.25">
      <c r="A58">
        <v>13.75</v>
      </c>
      <c r="B58">
        <f>+B57</f>
        <v>736</v>
      </c>
      <c r="C58">
        <v>1600</v>
      </c>
    </row>
    <row r="59" spans="1:3" x14ac:dyDescent="0.25">
      <c r="A59">
        <v>14</v>
      </c>
      <c r="B59">
        <f>+B58</f>
        <v>736</v>
      </c>
      <c r="C59">
        <v>1600</v>
      </c>
    </row>
    <row r="60" spans="1:3" x14ac:dyDescent="0.25">
      <c r="A60">
        <v>14.25</v>
      </c>
      <c r="B60">
        <f>+B59</f>
        <v>736</v>
      </c>
      <c r="C60">
        <v>1600</v>
      </c>
    </row>
    <row r="61" spans="1:3" x14ac:dyDescent="0.25">
      <c r="A61">
        <v>14.5</v>
      </c>
      <c r="B61">
        <f>+B60</f>
        <v>736</v>
      </c>
      <c r="C61">
        <v>1600</v>
      </c>
    </row>
    <row r="62" spans="1:3" x14ac:dyDescent="0.25">
      <c r="A62">
        <v>14.75</v>
      </c>
      <c r="B62">
        <f>+B61</f>
        <v>736</v>
      </c>
      <c r="C62">
        <v>1600</v>
      </c>
    </row>
    <row r="63" spans="1:3" x14ac:dyDescent="0.25">
      <c r="A63">
        <v>15</v>
      </c>
      <c r="B63">
        <f>+B62</f>
        <v>736</v>
      </c>
      <c r="C63">
        <v>1600</v>
      </c>
    </row>
    <row r="64" spans="1:3" x14ac:dyDescent="0.25">
      <c r="A64">
        <v>15.25</v>
      </c>
      <c r="B64">
        <f>+B63</f>
        <v>736</v>
      </c>
      <c r="C64">
        <v>1600</v>
      </c>
    </row>
    <row r="65" spans="1:3" x14ac:dyDescent="0.25">
      <c r="A65">
        <v>15.5</v>
      </c>
      <c r="B65">
        <f>+B64</f>
        <v>736</v>
      </c>
      <c r="C65">
        <v>1600</v>
      </c>
    </row>
  </sheetData>
  <sheetProtection algorithmName="SHA-512" hashValue="Mbe01rF3PNT3zNOPZhyN0buQ56tWalBIX7ddB3RwkKvP3bgrF8Jl7SyH8AzctUxzSSW2lNZ+6tu6Qk592g9A/g==" saltValue="XtBtJn40hVTri/KVLZ3Avg==" spinCount="100000" sheet="1" objects="1" scenarios="1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K33"/>
  <sheetViews>
    <sheetView tabSelected="1" workbookViewId="0">
      <selection activeCell="F33" sqref="F33"/>
    </sheetView>
  </sheetViews>
  <sheetFormatPr baseColWidth="10" defaultRowHeight="15" x14ac:dyDescent="0.25"/>
  <sheetData>
    <row r="30" spans="1:11" x14ac:dyDescent="0.25">
      <c r="I30" t="s">
        <v>37</v>
      </c>
    </row>
    <row r="31" spans="1:11" x14ac:dyDescent="0.25">
      <c r="A31" s="1" t="s">
        <v>12</v>
      </c>
      <c r="B31" t="s">
        <v>11</v>
      </c>
      <c r="E31" s="1" t="s">
        <v>10</v>
      </c>
      <c r="F31">
        <f>7+(570*7/1000)</f>
        <v>10.99</v>
      </c>
      <c r="G31" t="s">
        <v>7</v>
      </c>
      <c r="H31" s="1" t="s">
        <v>9</v>
      </c>
      <c r="I31" s="25">
        <v>5.9027777777777783E-2</v>
      </c>
      <c r="K31" t="s">
        <v>28</v>
      </c>
    </row>
    <row r="32" spans="1:11" x14ac:dyDescent="0.25">
      <c r="A32" s="1" t="s">
        <v>8</v>
      </c>
      <c r="B32" s="1">
        <v>7</v>
      </c>
      <c r="C32" t="s">
        <v>7</v>
      </c>
      <c r="E32" s="1" t="s">
        <v>6</v>
      </c>
      <c r="F32" s="23">
        <v>41371</v>
      </c>
      <c r="H32" s="1" t="s">
        <v>5</v>
      </c>
      <c r="I32" s="2">
        <f>+'les données'!F35</f>
        <v>7.7576470588235278</v>
      </c>
      <c r="J32" t="s">
        <v>4</v>
      </c>
      <c r="K32" s="26" t="s">
        <v>29</v>
      </c>
    </row>
    <row r="33" spans="1:6" x14ac:dyDescent="0.25">
      <c r="A33" s="1" t="s">
        <v>3</v>
      </c>
      <c r="B33" s="1">
        <v>570</v>
      </c>
      <c r="C33" t="s">
        <v>2</v>
      </c>
      <c r="E33" s="1" t="s">
        <v>1</v>
      </c>
      <c r="F33" s="24" t="s">
        <v>0</v>
      </c>
    </row>
  </sheetData>
  <sheetProtection algorithmName="SHA-512" hashValue="azNscIdmiwtL2OkfCUmv8EB7ag699EYNfxeqMpe/7+daXXBqRFZeeUrTbom+2K0eFSlZorucKn+rJbhqBwO3/g==" saltValue="iwfzxTTjxKUaY3K8kfDrOQ==" spinCount="100000" sheet="1" objects="1" scenarios="1"/>
  <protectedRanges>
    <protectedRange sqref="K32" name="Plage3"/>
    <protectedRange sqref="I31" name="Plage2"/>
    <protectedRange sqref="F32:F33" name="Plage1"/>
  </protectedRange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C22" sqref="C22"/>
    </sheetView>
  </sheetViews>
  <sheetFormatPr baseColWidth="10" defaultRowHeight="15" x14ac:dyDescent="0.25"/>
  <cols>
    <col min="2" max="2" width="14.85546875" customWidth="1"/>
    <col min="3" max="3" width="17.28515625" customWidth="1"/>
    <col min="4" max="4" width="14.42578125" customWidth="1"/>
    <col min="5" max="5" width="13.7109375" customWidth="1"/>
    <col min="6" max="6" width="15.140625" customWidth="1"/>
  </cols>
  <sheetData>
    <row r="2" spans="2:6" ht="18.75" x14ac:dyDescent="0.3">
      <c r="B2" s="10" t="s">
        <v>20</v>
      </c>
      <c r="C2" s="11"/>
      <c r="D2" s="11"/>
      <c r="E2" s="11"/>
      <c r="F2" s="11"/>
    </row>
    <row r="3" spans="2:6" ht="18.75" x14ac:dyDescent="0.3">
      <c r="B3" s="10"/>
      <c r="C3" s="11"/>
      <c r="D3" s="11"/>
      <c r="E3" s="11"/>
      <c r="F3" s="11"/>
    </row>
    <row r="4" spans="2:6" x14ac:dyDescent="0.25">
      <c r="B4" s="16" t="s">
        <v>30</v>
      </c>
      <c r="C4" s="11"/>
      <c r="D4" s="17"/>
      <c r="E4" s="16" t="s">
        <v>31</v>
      </c>
      <c r="F4" s="11"/>
    </row>
    <row r="5" spans="2:6" x14ac:dyDescent="0.25">
      <c r="B5" s="11"/>
      <c r="C5" s="11" t="s">
        <v>22</v>
      </c>
      <c r="D5" s="17" t="s">
        <v>23</v>
      </c>
      <c r="E5" s="11" t="s">
        <v>22</v>
      </c>
      <c r="F5" s="17" t="s">
        <v>23</v>
      </c>
    </row>
    <row r="6" spans="2:6" ht="23.25" customHeight="1" x14ac:dyDescent="0.25">
      <c r="B6" s="12" t="s">
        <v>21</v>
      </c>
      <c r="C6" s="13">
        <f>(+'les données'!E33/5.6)*'les données'!F33</f>
        <v>8.1770833333333334E-2</v>
      </c>
      <c r="D6" s="18">
        <f>(+'les données'!E33/6.5)*'les données'!F33</f>
        <v>7.0448717948717945E-2</v>
      </c>
      <c r="E6" s="13">
        <f>+C6+'les données'!H34</f>
        <v>8.8715277777777782E-2</v>
      </c>
      <c r="F6" s="18">
        <f>+D6+'les données'!H34</f>
        <v>7.7393162393162393E-2</v>
      </c>
    </row>
    <row r="7" spans="2:6" ht="15.75" x14ac:dyDescent="0.25">
      <c r="B7" s="12"/>
      <c r="C7" s="14"/>
      <c r="D7" s="19"/>
      <c r="E7" s="14"/>
      <c r="F7" s="19"/>
    </row>
    <row r="8" spans="2:6" ht="15.75" x14ac:dyDescent="0.25">
      <c r="B8" s="12" t="s">
        <v>24</v>
      </c>
      <c r="C8" s="15">
        <f>+D6-'les données'!H33</f>
        <v>7.0437143874643865E-2</v>
      </c>
      <c r="D8" s="20">
        <f>+C10+'les données'!H33</f>
        <v>5.3884123093681915E-2</v>
      </c>
      <c r="E8" s="15">
        <f>+F6-'les données'!H33</f>
        <v>7.7381588319088312E-2</v>
      </c>
      <c r="F8" s="20">
        <f>+E10+'les données'!H33</f>
        <v>6.7352260348583881E-2</v>
      </c>
    </row>
    <row r="9" spans="2:6" ht="15.75" x14ac:dyDescent="0.25">
      <c r="B9" s="12"/>
      <c r="C9" s="14"/>
      <c r="D9" s="19"/>
      <c r="E9" s="14"/>
      <c r="F9" s="19"/>
    </row>
    <row r="10" spans="2:6" ht="15.75" x14ac:dyDescent="0.25">
      <c r="B10" s="12" t="s">
        <v>25</v>
      </c>
      <c r="C10" s="15">
        <f>+'les données'!E33/8.5*'les données'!F33</f>
        <v>5.3872549019607842E-2</v>
      </c>
      <c r="D10" s="20">
        <f>+C12+'les données'!H33</f>
        <v>4.164036195286195E-2</v>
      </c>
      <c r="E10" s="15">
        <f>+'les données'!E33/6.8*'les données'!F33</f>
        <v>6.7340686274509801E-2</v>
      </c>
      <c r="F10" s="20">
        <f>+E12+'les données'!H33</f>
        <v>5.7251157407407403E-2</v>
      </c>
    </row>
    <row r="11" spans="2:6" ht="15.75" x14ac:dyDescent="0.25">
      <c r="B11" s="12"/>
      <c r="C11" s="14"/>
      <c r="D11" s="19"/>
      <c r="E11" s="14"/>
      <c r="F11" s="19"/>
    </row>
    <row r="12" spans="2:6" ht="15.75" x14ac:dyDescent="0.25">
      <c r="B12" s="12" t="s">
        <v>26</v>
      </c>
      <c r="C12" s="15">
        <f>+'les données'!E33/11*'les données'!F33</f>
        <v>4.1628787878787876E-2</v>
      </c>
      <c r="D12" s="20">
        <f>+C14+'les données'!H33</f>
        <v>3.3931327160493824E-2</v>
      </c>
      <c r="E12" s="15">
        <f>+'les données'!E33/8*'les données'!F33</f>
        <v>5.723958333333333E-2</v>
      </c>
      <c r="F12" s="20">
        <f>+E14+'les données'!H33</f>
        <v>4.8213328460038986E-2</v>
      </c>
    </row>
    <row r="13" spans="2:6" ht="15.75" x14ac:dyDescent="0.25">
      <c r="B13" s="12"/>
      <c r="C13" s="14"/>
      <c r="D13" s="19"/>
      <c r="E13" s="14"/>
      <c r="F13" s="19"/>
    </row>
    <row r="14" spans="2:6" ht="15.75" x14ac:dyDescent="0.25">
      <c r="B14" s="12" t="s">
        <v>27</v>
      </c>
      <c r="C14" s="15">
        <f>+'les données'!E33/13.5*'les données'!F33</f>
        <v>3.391975308641975E-2</v>
      </c>
      <c r="D14" s="20">
        <f>+'les données'!E33/19.5*'les données'!F33</f>
        <v>2.3482905982905981E-2</v>
      </c>
      <c r="E14" s="15">
        <f>+'les données'!E33/9.5*'les données'!F33</f>
        <v>4.8201754385964912E-2</v>
      </c>
      <c r="F14" s="20">
        <f>+C12-'les données'!H33</f>
        <v>4.1617213804713803E-2</v>
      </c>
    </row>
    <row r="15" spans="2:6" ht="15.75" x14ac:dyDescent="0.25">
      <c r="B15" s="12"/>
      <c r="C15" s="14"/>
      <c r="D15" s="19"/>
      <c r="E15" s="12"/>
      <c r="F15" s="11"/>
    </row>
    <row r="16" spans="2:6" ht="15.75" x14ac:dyDescent="0.25">
      <c r="B16" s="8"/>
      <c r="C16" s="9"/>
      <c r="D16" s="9"/>
      <c r="E16" s="8"/>
    </row>
    <row r="17" spans="2:6" x14ac:dyDescent="0.25">
      <c r="B17" s="21" t="s">
        <v>32</v>
      </c>
      <c r="C17" s="22"/>
      <c r="D17" s="22"/>
      <c r="E17" s="22"/>
      <c r="F17" s="22"/>
    </row>
    <row r="18" spans="2:6" x14ac:dyDescent="0.25">
      <c r="B18" s="22"/>
      <c r="C18" s="22"/>
      <c r="D18" s="22"/>
      <c r="E18" s="22"/>
      <c r="F18" s="22"/>
    </row>
    <row r="19" spans="2:6" ht="15.75" x14ac:dyDescent="0.25">
      <c r="B19" s="27" t="s">
        <v>33</v>
      </c>
      <c r="C19" s="29" t="str">
        <f>+graphique!F33</f>
        <v>Ilus</v>
      </c>
      <c r="D19" s="8"/>
      <c r="E19" s="8"/>
    </row>
    <row r="20" spans="2:6" ht="15.75" x14ac:dyDescent="0.25">
      <c r="B20" s="27" t="s">
        <v>34</v>
      </c>
      <c r="C20" s="30">
        <f>+graphique!F32</f>
        <v>41371</v>
      </c>
      <c r="D20" s="8"/>
      <c r="E20" s="8"/>
    </row>
    <row r="21" spans="2:6" ht="15.75" x14ac:dyDescent="0.25">
      <c r="B21" s="27" t="s">
        <v>35</v>
      </c>
      <c r="C21" s="31">
        <f>+graphique!I31</f>
        <v>5.9027777777777783E-2</v>
      </c>
      <c r="D21" s="8"/>
      <c r="E21" s="8"/>
    </row>
    <row r="22" spans="2:6" ht="15.75" x14ac:dyDescent="0.25">
      <c r="B22" s="27" t="s">
        <v>36</v>
      </c>
      <c r="C22" s="28" t="s">
        <v>38</v>
      </c>
    </row>
  </sheetData>
  <sheetProtection algorithmName="SHA-512" hashValue="iY2lvjuyph9gCxvGzKjqB3wbgxKFRCFanJGGGy0nxz9VcCH87Dh589Of+jc7p9FvxyhHusBCqKApLV2JIDj+Nw==" saltValue="MuZPnpJyLUFDDRqLtzpihg==" spinCount="100000" sheet="1" objects="1" scenarios="1"/>
  <protectedRanges>
    <protectedRange sqref="C22" name="Plage1"/>
  </protectedRanges>
  <mergeCells count="1">
    <mergeCell ref="B17:F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les données</vt:lpstr>
      <vt:lpstr>graphique</vt:lpstr>
      <vt:lpstr>niveau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</dc:creator>
  <cp:lastModifiedBy>SULLY</cp:lastModifiedBy>
  <cp:lastPrinted>2013-04-10T15:55:07Z</cp:lastPrinted>
  <dcterms:created xsi:type="dcterms:W3CDTF">2013-04-10T15:47:24Z</dcterms:created>
  <dcterms:modified xsi:type="dcterms:W3CDTF">2013-04-10T17:36:29Z</dcterms:modified>
</cp:coreProperties>
</file>